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'20.1'!$B$1:$V$66</definedName>
    <definedName name="_xlnm.Print_Area" localSheetId="1">'20.2'!$A$1:$O$54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N18" i="30" l="1"/>
  <c r="N19" i="30" l="1"/>
  <c r="N20" i="30"/>
  <c r="M22" i="30" l="1"/>
  <c r="J19" i="31" s="1"/>
  <c r="N21" i="30"/>
  <c r="N22" i="30" l="1"/>
  <c r="U20" i="28"/>
  <c r="P19" i="31" l="1"/>
  <c r="G19" i="31" l="1"/>
  <c r="H19" i="31" l="1"/>
  <c r="I19" i="31" s="1"/>
  <c r="K19" i="31" s="1"/>
  <c r="M19" i="31" s="1"/>
  <c r="O19" i="31" l="1"/>
</calcChain>
</file>

<file path=xl/sharedStrings.xml><?xml version="1.0" encoding="utf-8"?>
<sst xmlns="http://schemas.openxmlformats.org/spreadsheetml/2006/main" count="261" uniqueCount="177">
  <si>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</si>
  <si>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</si>
  <si>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</si>
  <si>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</si>
  <si>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</si>
  <si>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</si>
  <si>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</si>
  <si>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</si>
  <si>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</si>
  <si>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</si>
  <si>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</si>
  <si>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</si>
  <si>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</si>
  <si>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</si>
  <si>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</si>
  <si>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</si>
  <si>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</si>
  <si>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</si>
  <si>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</si>
  <si>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</si>
  <si>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</si>
  <si>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</si>
  <si>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</si>
  <si>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</si>
  <si>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</si>
  <si>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</si>
  <si>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</si>
  <si>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</si>
  <si>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</si>
  <si>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</si>
  <si>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</si>
  <si>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</si>
  <si>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</si>
  <si>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</si>
  <si>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</si>
  <si>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</si>
  <si>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</si>
  <si>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</si>
  <si>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</si>
  <si>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</si>
  <si>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</si>
  <si>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</si>
  <si>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</si>
  <si>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</si>
  <si>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</si>
  <si>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</si>
  <si>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</si>
  <si>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</si>
  <si>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</si>
  <si>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</si>
  <si>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</si>
  <si>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</si>
  <si>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</si>
  <si>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</si>
  <si>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</si>
  <si>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</si>
  <si>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</si>
  <si>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</si>
  <si>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</si>
  <si>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</si>
  <si>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</si>
  <si>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</si>
  <si>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</si>
  <si>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</si>
  <si>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</si>
  <si>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</si>
  <si>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</si>
  <si>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</si>
  <si>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</si>
  <si>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</si>
  <si>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</si>
  <si>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</si>
  <si>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</si>
  <si>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</si>
  <si>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</si>
  <si>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</si>
  <si>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</si>
  <si>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</si>
  <si>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</si>
  <si>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</si>
  <si>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</si>
  <si>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</si>
  <si>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</si>
  <si>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</si>
  <si>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</si>
  <si>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</si>
  <si>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</si>
  <si>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</si>
  <si>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</si>
  <si>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</si>
  <si>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</si>
  <si>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</si>
  <si>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</si>
  <si>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</si>
  <si>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</si>
  <si>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</si>
  <si>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</si>
  <si>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</si>
  <si>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</si>
  <si>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</si>
  <si>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</si>
  <si>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</si>
  <si>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</si>
  <si>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</si>
  <si>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</si>
  <si>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</si>
  <si>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</si>
  <si>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</si>
  <si>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</si>
  <si>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</si>
  <si>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</si>
  <si>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</si>
  <si>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</si>
  <si>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</si>
  <si>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</si>
  <si>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</si>
  <si>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</si>
  <si>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</si>
  <si>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</si>
  <si>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</si>
  <si>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</si>
  <si>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</si>
  <si>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</si>
  <si>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</si>
  <si>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</si>
  <si>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</si>
  <si>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</si>
  <si>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</si>
  <si>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</si>
  <si>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</si>
  <si>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</si>
  <si>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</si>
  <si>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</si>
  <si>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</si>
  <si>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</si>
  <si>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</si>
  <si>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</si>
  <si>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</si>
  <si>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</si>
  <si>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</si>
  <si>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</si>
  <si>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</si>
  <si>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</si>
  <si>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</si>
  <si>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</si>
  <si>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</si>
  <si>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Обновление основных производственных фондов,  п.1.1.9 ПТЭЭСС, утв. Приказом МинЭнерго №229 от 19.06.2003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</si>
  <si>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</si>
  <si>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</si>
  <si>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</si>
  <si>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</si>
  <si>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</si>
  <si>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</si>
  <si>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</si>
  <si>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</si>
  <si>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</si>
  <si>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</si>
  <si>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</si>
  <si>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</si>
  <si>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</si>
  <si>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</si>
  <si>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</si>
  <si>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</si>
  <si>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</si>
  <si>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</si>
  <si>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</si>
  <si>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</si>
  <si>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1.6.</t>
  </si>
  <si>
    <t>13_НЗ</t>
  </si>
  <si>
    <t>шт</t>
  </si>
  <si>
    <t>Создание аварийного запаса оборудования</t>
  </si>
  <si>
    <t>Лизинг трансформатора ТРДН-ТРДН-40000/110 . Платеж по графику за 2026 год</t>
  </si>
  <si>
    <t>Лизинг трансформаторов ТРДН-ТРДН-40000/110, ТДН-16000/110 . Платежи по графику за 2027 год</t>
  </si>
  <si>
    <t>Лизинг трансформаторов ТРДН-ТРДН-40000/110, ТДН-16000/110 . Платежи по графику за 2028 год</t>
  </si>
  <si>
    <t>Лизинг трансформатора ТДН-16000/110 . Платеж по графику за 2028 год</t>
  </si>
  <si>
    <t>2026, 2027</t>
  </si>
  <si>
    <t>O_ZEFSenergo 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</si>
</sst>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40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vertical="center" wrapText="1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4" fontId="61" fillId="0" borderId="32" xfId="0" applyNumberFormat="1" applyFont="1" applyFill="1" applyBorder="1" applyAlignment="1">
      <alignment horizontal="center" vertical="center"/>
    </xf>
    <xf numFmtId="4" fontId="6" fillId="0" borderId="23" xfId="0" applyNumberFormat="1" applyFont="1" applyFill="1" applyBorder="1" applyAlignment="1">
      <alignment horizontal="center" vertical="center" wrapText="1"/>
    </xf>
    <xf numFmtId="0" fontId="6" fillId="24" borderId="35" xfId="2" applyNumberFormat="1" applyFont="1" applyFill="1" applyBorder="1" applyAlignment="1">
      <alignment horizontal="center" vertical="center" wrapText="1"/>
    </xf>
    <xf numFmtId="0" fontId="6" fillId="24" borderId="35" xfId="2" applyNumberFormat="1" applyFont="1" applyFill="1" applyBorder="1" applyAlignment="1">
      <alignment horizontal="center" vertical="center" wrapText="1"/>
    </xf>
    <xf numFmtId="4" fontId="32" fillId="24" borderId="32" xfId="0" applyNumberFormat="1" applyFont="1" applyFill="1" applyBorder="1" applyAlignment="1">
      <alignment horizontal="center" vertical="center"/>
    </xf>
    <xf numFmtId="4" fontId="6" fillId="24" borderId="23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0" borderId="0" xfId="0" applyFont="1" applyAlignment="1">
      <alignment horizontal="left" vertic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top" wrapTex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24" borderId="35" xfId="2" applyNumberFormat="1" applyFont="1" applyFill="1" applyBorder="1" applyAlignment="1">
      <alignment horizontal="center" vertical="center" wrapText="1"/>
    </xf>
    <xf numFmtId="0" fontId="6" fillId="24" borderId="37" xfId="2" applyNumberFormat="1" applyFont="1" applyFill="1" applyBorder="1" applyAlignment="1">
      <alignment horizontal="center" vertical="center" wrapText="1"/>
    </xf>
    <xf numFmtId="0" fontId="6" fillId="24" borderId="13" xfId="2" applyNumberFormat="1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65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13" t="s">
        <v>29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3" t="s">
        <v>30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149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15" t="s">
        <v>22</v>
      </c>
      <c r="C16" s="115" t="s">
        <v>12</v>
      </c>
      <c r="D16" s="115" t="s">
        <v>11</v>
      </c>
      <c r="E16" s="115" t="s">
        <v>16</v>
      </c>
      <c r="F16" s="116" t="s">
        <v>19</v>
      </c>
      <c r="G16" s="110" t="s">
        <v>107</v>
      </c>
      <c r="H16" s="120" t="s">
        <v>48</v>
      </c>
      <c r="I16" s="121" t="s">
        <v>43</v>
      </c>
      <c r="J16" s="117" t="s">
        <v>9</v>
      </c>
      <c r="K16" s="118"/>
      <c r="L16" s="118"/>
      <c r="M16" s="119"/>
      <c r="N16" s="118"/>
      <c r="O16" s="109" t="s">
        <v>4</v>
      </c>
      <c r="P16" s="109"/>
      <c r="Q16" s="109"/>
      <c r="R16" s="109"/>
      <c r="S16" s="109"/>
      <c r="T16" s="109"/>
      <c r="U16" s="109"/>
      <c r="V16" s="109" t="s">
        <v>15</v>
      </c>
    </row>
    <row r="17" spans="1:22" s="19" customFormat="1" ht="78.75" x14ac:dyDescent="0.25">
      <c r="A17" s="8"/>
      <c r="B17" s="111"/>
      <c r="C17" s="111"/>
      <c r="D17" s="111"/>
      <c r="E17" s="111"/>
      <c r="F17" s="116"/>
      <c r="G17" s="111"/>
      <c r="H17" s="111"/>
      <c r="I17" s="111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09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90" customHeight="1" x14ac:dyDescent="0.25">
      <c r="B19" s="98" t="s">
        <v>167</v>
      </c>
      <c r="C19" s="101" t="s">
        <v>170</v>
      </c>
      <c r="D19" s="101" t="s">
        <v>176</v>
      </c>
      <c r="E19" s="90" t="s">
        <v>7</v>
      </c>
      <c r="F19" s="90" t="s">
        <v>7</v>
      </c>
      <c r="G19" s="90" t="s">
        <v>7</v>
      </c>
      <c r="H19" s="90" t="s">
        <v>7</v>
      </c>
      <c r="I19" s="90" t="s">
        <v>175</v>
      </c>
      <c r="J19" s="90" t="s">
        <v>7</v>
      </c>
      <c r="K19" s="90" t="s">
        <v>7</v>
      </c>
      <c r="L19" s="90" t="s">
        <v>7</v>
      </c>
      <c r="M19" s="90" t="s">
        <v>7</v>
      </c>
      <c r="N19" s="90" t="s">
        <v>147</v>
      </c>
      <c r="O19" s="1" t="s">
        <v>7</v>
      </c>
      <c r="P19" s="1" t="s">
        <v>7</v>
      </c>
      <c r="Q19" s="1" t="s">
        <v>7</v>
      </c>
      <c r="R19" s="1" t="s">
        <v>7</v>
      </c>
      <c r="S19" s="1" t="s">
        <v>7</v>
      </c>
      <c r="T19" s="1" t="s">
        <v>7</v>
      </c>
      <c r="U19" s="1" t="s">
        <v>7</v>
      </c>
      <c r="V19" s="98" t="s">
        <v>146</v>
      </c>
    </row>
    <row r="20" spans="1:22" s="6" customFormat="1" ht="31.5" x14ac:dyDescent="0.25">
      <c r="B20" s="13"/>
      <c r="C20" s="16"/>
      <c r="D20" s="14"/>
      <c r="E20" s="20" t="s">
        <v>26</v>
      </c>
      <c r="F20" s="1" t="s">
        <v>7</v>
      </c>
      <c r="G20" s="1" t="s">
        <v>7</v>
      </c>
      <c r="H20" s="1" t="s">
        <v>7</v>
      </c>
      <c r="I20" s="1" t="s">
        <v>7</v>
      </c>
      <c r="J20" s="1" t="s">
        <v>7</v>
      </c>
      <c r="K20" s="1" t="s">
        <v>7</v>
      </c>
      <c r="L20" s="1" t="s">
        <v>7</v>
      </c>
      <c r="M20" s="1" t="s">
        <v>7</v>
      </c>
      <c r="N20" s="1" t="s">
        <v>7</v>
      </c>
      <c r="O20" s="1" t="s">
        <v>7</v>
      </c>
      <c r="P20" s="1" t="s">
        <v>7</v>
      </c>
      <c r="Q20" s="1" t="s">
        <v>7</v>
      </c>
      <c r="R20" s="1" t="s">
        <v>7</v>
      </c>
      <c r="S20" s="1" t="s">
        <v>7</v>
      </c>
      <c r="T20" s="21" t="s">
        <v>7</v>
      </c>
      <c r="U20" s="92">
        <f>SUM(U19:U19)</f>
        <v>0</v>
      </c>
      <c r="V20" s="21" t="s">
        <v>7</v>
      </c>
    </row>
    <row r="22" spans="1:22" ht="18.75" x14ac:dyDescent="0.25">
      <c r="B22" s="112" t="s">
        <v>78</v>
      </c>
      <c r="C22" s="112"/>
      <c r="D22" s="112"/>
      <c r="E22" s="112"/>
      <c r="F22" s="112"/>
      <c r="G22" s="112"/>
      <c r="H22" s="112"/>
      <c r="I22" s="112"/>
    </row>
    <row r="23" spans="1:22" x14ac:dyDescent="0.25">
      <c r="C23" s="69"/>
      <c r="D23" s="69"/>
      <c r="E23" s="69"/>
      <c r="F23" s="69"/>
      <c r="G23" s="69"/>
      <c r="H23" s="69"/>
      <c r="I23" s="69"/>
    </row>
    <row r="24" spans="1:22" x14ac:dyDescent="0.25">
      <c r="B24" s="69"/>
    </row>
    <row r="25" spans="1:22" s="57" customFormat="1" x14ac:dyDescent="0.25">
      <c r="B25" s="65" t="s">
        <v>47</v>
      </c>
      <c r="C25" s="56"/>
      <c r="D25" s="56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</row>
    <row r="26" spans="1:22" s="57" customFormat="1" x14ac:dyDescent="0.25">
      <c r="B26" s="59" t="s">
        <v>120</v>
      </c>
      <c r="C26" s="56"/>
      <c r="D26" s="56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</row>
    <row r="27" spans="1:22" s="57" customFormat="1" x14ac:dyDescent="0.25">
      <c r="B27" s="59" t="s">
        <v>105</v>
      </c>
      <c r="C27" s="56"/>
      <c r="D27" s="56"/>
      <c r="J27" s="58"/>
      <c r="K27" s="58"/>
      <c r="L27" s="58"/>
      <c r="M27" s="58"/>
      <c r="N27" s="58"/>
      <c r="O27" s="58"/>
      <c r="P27" s="58"/>
    </row>
    <row r="28" spans="1:22" s="57" customFormat="1" ht="54" customHeight="1" x14ac:dyDescent="0.25">
      <c r="B28" s="105" t="s">
        <v>44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</row>
    <row r="29" spans="1:22" s="57" customFormat="1" x14ac:dyDescent="0.25">
      <c r="B29" s="106" t="s">
        <v>119</v>
      </c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</row>
    <row r="30" spans="1:22" s="57" customFormat="1" x14ac:dyDescent="0.25">
      <c r="B30" s="107" t="s">
        <v>121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</row>
    <row r="31" spans="1:22" s="57" customFormat="1" ht="21" customHeight="1" x14ac:dyDescent="0.25">
      <c r="B31" s="105" t="s">
        <v>144</v>
      </c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</row>
    <row r="32" spans="1:22" s="57" customFormat="1" ht="18.75" x14ac:dyDescent="0.25">
      <c r="B32" s="59" t="s">
        <v>77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</row>
    <row r="33" spans="2:21" s="57" customFormat="1" x14ac:dyDescent="0.25">
      <c r="B33" s="59"/>
      <c r="C33" s="105" t="s">
        <v>70</v>
      </c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</row>
    <row r="34" spans="2:21" s="57" customFormat="1" x14ac:dyDescent="0.25">
      <c r="B34" s="59"/>
      <c r="C34" s="105" t="s">
        <v>71</v>
      </c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</row>
    <row r="35" spans="2:21" s="57" customFormat="1" x14ac:dyDescent="0.25">
      <c r="B35" s="59"/>
      <c r="C35" s="105" t="s">
        <v>72</v>
      </c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</row>
    <row r="36" spans="2:21" s="57" customFormat="1" x14ac:dyDescent="0.25">
      <c r="B36" s="59"/>
      <c r="C36" s="105" t="s">
        <v>73</v>
      </c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</row>
    <row r="37" spans="2:21" s="57" customFormat="1" x14ac:dyDescent="0.25">
      <c r="B37" s="59"/>
      <c r="C37" s="105" t="s">
        <v>74</v>
      </c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</row>
    <row r="38" spans="2:21" s="57" customFormat="1" x14ac:dyDescent="0.25">
      <c r="B38" s="59"/>
      <c r="C38" s="105" t="s">
        <v>75</v>
      </c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</row>
    <row r="39" spans="2:21" s="57" customFormat="1" x14ac:dyDescent="0.25">
      <c r="B39" s="59"/>
      <c r="C39" s="105" t="s">
        <v>76</v>
      </c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</row>
    <row r="40" spans="2:21" s="57" customFormat="1" x14ac:dyDescent="0.25">
      <c r="B40" s="107" t="s">
        <v>49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</row>
    <row r="41" spans="2:21" s="57" customFormat="1" ht="36" customHeight="1" x14ac:dyDescent="0.25">
      <c r="B41" s="105" t="s">
        <v>45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</row>
    <row r="42" spans="2:21" s="57" customFormat="1" x14ac:dyDescent="0.25">
      <c r="B42" s="105" t="s">
        <v>46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</row>
    <row r="43" spans="2:21" s="57" customFormat="1" x14ac:dyDescent="0.25">
      <c r="B43" s="105" t="s">
        <v>122</v>
      </c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</row>
    <row r="44" spans="2:21" s="57" customFormat="1" x14ac:dyDescent="0.25">
      <c r="B44" s="105" t="s">
        <v>123</v>
      </c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</row>
    <row r="45" spans="2:21" s="57" customFormat="1" x14ac:dyDescent="0.25">
      <c r="B45" s="64"/>
      <c r="C45" s="105" t="s">
        <v>83</v>
      </c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</row>
    <row r="46" spans="2:21" s="57" customFormat="1" x14ac:dyDescent="0.25">
      <c r="B46" s="64"/>
      <c r="C46" s="105" t="s">
        <v>82</v>
      </c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spans="2:21" s="57" customFormat="1" x14ac:dyDescent="0.25">
      <c r="B47" s="64"/>
      <c r="C47" s="105" t="s">
        <v>84</v>
      </c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</row>
    <row r="48" spans="2:21" s="57" customFormat="1" x14ac:dyDescent="0.25">
      <c r="B48" s="64"/>
      <c r="C48" s="105" t="s">
        <v>85</v>
      </c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</row>
    <row r="49" spans="2:21" s="57" customFormat="1" x14ac:dyDescent="0.25">
      <c r="B49" s="64"/>
      <c r="C49" s="105" t="s">
        <v>86</v>
      </c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</row>
    <row r="50" spans="2:21" s="57" customFormat="1" x14ac:dyDescent="0.25">
      <c r="B50" s="64"/>
      <c r="C50" s="105" t="s">
        <v>87</v>
      </c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</row>
    <row r="51" spans="2:21" s="57" customFormat="1" x14ac:dyDescent="0.25">
      <c r="B51" s="64"/>
      <c r="C51" s="105" t="s">
        <v>88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</row>
    <row r="52" spans="2:21" s="57" customFormat="1" x14ac:dyDescent="0.25">
      <c r="B52" s="64"/>
      <c r="C52" s="105" t="s">
        <v>93</v>
      </c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</row>
    <row r="53" spans="2:21" s="57" customFormat="1" x14ac:dyDescent="0.25">
      <c r="B53" s="64"/>
      <c r="C53" s="105" t="s">
        <v>89</v>
      </c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</row>
    <row r="54" spans="2:21" s="57" customFormat="1" x14ac:dyDescent="0.25">
      <c r="B54" s="64"/>
      <c r="C54" s="105" t="s">
        <v>90</v>
      </c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</row>
    <row r="55" spans="2:21" s="57" customFormat="1" x14ac:dyDescent="0.25">
      <c r="B55" s="64"/>
      <c r="C55" s="105" t="s">
        <v>91</v>
      </c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</row>
    <row r="56" spans="2:21" s="57" customFormat="1" x14ac:dyDescent="0.25">
      <c r="B56" s="64"/>
      <c r="C56" s="105" t="s">
        <v>92</v>
      </c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</row>
    <row r="57" spans="2:21" s="57" customFormat="1" x14ac:dyDescent="0.25">
      <c r="B57" s="108" t="s">
        <v>94</v>
      </c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</row>
    <row r="58" spans="2:21" s="57" customFormat="1" x14ac:dyDescent="0.25">
      <c r="B58" s="108" t="s">
        <v>69</v>
      </c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</row>
    <row r="59" spans="2:21" s="57" customFormat="1" x14ac:dyDescent="0.25">
      <c r="B59" s="108" t="s">
        <v>124</v>
      </c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</row>
    <row r="60" spans="2:21" s="57" customFormat="1" x14ac:dyDescent="0.25">
      <c r="B60" s="108" t="s">
        <v>125</v>
      </c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</row>
    <row r="61" spans="2:21" s="57" customFormat="1" x14ac:dyDescent="0.25">
      <c r="B61" s="108" t="s">
        <v>126</v>
      </c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</row>
    <row r="62" spans="2:21" s="57" customFormat="1" x14ac:dyDescent="0.25">
      <c r="B62" s="108" t="s">
        <v>127</v>
      </c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</row>
    <row r="63" spans="2:21" s="60" customFormat="1" ht="35.25" customHeight="1" x14ac:dyDescent="0.25">
      <c r="B63" s="105" t="s">
        <v>128</v>
      </c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</row>
    <row r="64" spans="2:21" s="57" customFormat="1" ht="34.5" customHeight="1" x14ac:dyDescent="0.25">
      <c r="B64" s="105" t="s">
        <v>129</v>
      </c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</row>
    <row r="65" spans="2:16" s="57" customFormat="1" x14ac:dyDescent="0.25">
      <c r="B65" s="56"/>
      <c r="C65" s="56"/>
      <c r="D65" s="56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</row>
  </sheetData>
  <mergeCells count="51">
    <mergeCell ref="V16:V17"/>
    <mergeCell ref="G16:G17"/>
    <mergeCell ref="B22:I22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B64:U64"/>
    <mergeCell ref="B41:U41"/>
    <mergeCell ref="B42:U42"/>
    <mergeCell ref="B57:U57"/>
    <mergeCell ref="B58:U58"/>
    <mergeCell ref="B59:U59"/>
    <mergeCell ref="B44:U44"/>
    <mergeCell ref="C48:U48"/>
    <mergeCell ref="C49:U49"/>
    <mergeCell ref="C50:U50"/>
    <mergeCell ref="C51:U51"/>
    <mergeCell ref="C52:U52"/>
    <mergeCell ref="C53:U53"/>
    <mergeCell ref="C54:U54"/>
    <mergeCell ref="C55:U55"/>
    <mergeCell ref="C47:U47"/>
    <mergeCell ref="B60:U60"/>
    <mergeCell ref="B61:U61"/>
    <mergeCell ref="B62:U62"/>
    <mergeCell ref="B63:U63"/>
    <mergeCell ref="C56:U56"/>
    <mergeCell ref="C39:T39"/>
    <mergeCell ref="B43:U43"/>
    <mergeCell ref="C45:U45"/>
    <mergeCell ref="C46:U46"/>
    <mergeCell ref="B28:U28"/>
    <mergeCell ref="B29:U29"/>
    <mergeCell ref="B30:U30"/>
    <mergeCell ref="B31:U31"/>
    <mergeCell ref="B40:U40"/>
    <mergeCell ref="C33:T33"/>
    <mergeCell ref="C34:T34"/>
    <mergeCell ref="C35:T35"/>
    <mergeCell ref="C36:T36"/>
    <mergeCell ref="C37:T37"/>
    <mergeCell ref="C38:T38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52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:D21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3" t="s">
        <v>31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149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45" customHeight="1" x14ac:dyDescent="0.25">
      <c r="B18" s="126" t="s">
        <v>167</v>
      </c>
      <c r="C18" s="126" t="s">
        <v>170</v>
      </c>
      <c r="D18" s="126" t="s">
        <v>176</v>
      </c>
      <c r="E18" s="123" t="s">
        <v>168</v>
      </c>
      <c r="F18" s="91" t="s">
        <v>171</v>
      </c>
      <c r="G18" s="91" t="s">
        <v>7</v>
      </c>
      <c r="H18" s="91" t="s">
        <v>7</v>
      </c>
      <c r="I18" s="91" t="s">
        <v>7</v>
      </c>
      <c r="J18" s="91">
        <v>1</v>
      </c>
      <c r="K18" s="91" t="s">
        <v>169</v>
      </c>
      <c r="L18" s="91" t="s">
        <v>7</v>
      </c>
      <c r="M18" s="103">
        <v>37052</v>
      </c>
      <c r="N18" s="104">
        <f>M18/J18</f>
        <v>37052</v>
      </c>
      <c r="O18" s="123" t="s">
        <v>146</v>
      </c>
    </row>
    <row r="19" spans="2:16" ht="45" customHeight="1" x14ac:dyDescent="0.25">
      <c r="B19" s="127"/>
      <c r="C19" s="127"/>
      <c r="D19" s="127"/>
      <c r="E19" s="124"/>
      <c r="F19" s="91" t="s">
        <v>172</v>
      </c>
      <c r="G19" s="91" t="s">
        <v>7</v>
      </c>
      <c r="H19" s="91" t="s">
        <v>7</v>
      </c>
      <c r="I19" s="91" t="s">
        <v>7</v>
      </c>
      <c r="J19" s="91">
        <v>2</v>
      </c>
      <c r="K19" s="91" t="s">
        <v>169</v>
      </c>
      <c r="L19" s="91" t="s">
        <v>7</v>
      </c>
      <c r="M19" s="103">
        <v>59587</v>
      </c>
      <c r="N19" s="104">
        <f t="shared" ref="N19:N22" si="0">M19/J19</f>
        <v>29793.5</v>
      </c>
      <c r="O19" s="124"/>
    </row>
    <row r="20" spans="2:16" ht="45" customHeight="1" x14ac:dyDescent="0.25">
      <c r="B20" s="127"/>
      <c r="C20" s="127"/>
      <c r="D20" s="127"/>
      <c r="E20" s="124"/>
      <c r="F20" s="91" t="s">
        <v>173</v>
      </c>
      <c r="G20" s="91" t="s">
        <v>7</v>
      </c>
      <c r="H20" s="91" t="s">
        <v>7</v>
      </c>
      <c r="I20" s="91" t="s">
        <v>7</v>
      </c>
      <c r="J20" s="91">
        <v>2</v>
      </c>
      <c r="K20" s="91" t="s">
        <v>169</v>
      </c>
      <c r="L20" s="91" t="s">
        <v>7</v>
      </c>
      <c r="M20" s="103">
        <v>48692</v>
      </c>
      <c r="N20" s="104">
        <f t="shared" si="0"/>
        <v>24346</v>
      </c>
      <c r="O20" s="124"/>
    </row>
    <row r="21" spans="2:16" ht="45" customHeight="1" x14ac:dyDescent="0.25">
      <c r="B21" s="128"/>
      <c r="C21" s="128"/>
      <c r="D21" s="128"/>
      <c r="E21" s="125"/>
      <c r="F21" s="91" t="s">
        <v>174</v>
      </c>
      <c r="G21" s="91" t="s">
        <v>7</v>
      </c>
      <c r="H21" s="91" t="s">
        <v>7</v>
      </c>
      <c r="I21" s="91" t="s">
        <v>7</v>
      </c>
      <c r="J21" s="91">
        <v>1</v>
      </c>
      <c r="K21" s="91" t="s">
        <v>169</v>
      </c>
      <c r="L21" s="91" t="s">
        <v>7</v>
      </c>
      <c r="M21" s="103">
        <v>19567</v>
      </c>
      <c r="N21" s="104">
        <f t="shared" si="0"/>
        <v>19567</v>
      </c>
      <c r="O21" s="124"/>
    </row>
    <row r="22" spans="2:16" x14ac:dyDescent="0.25">
      <c r="B22" s="55"/>
      <c r="C22" s="46"/>
      <c r="D22" s="46"/>
      <c r="E22" s="91" t="s">
        <v>7</v>
      </c>
      <c r="F22" s="93" t="s">
        <v>26</v>
      </c>
      <c r="G22" s="91" t="s">
        <v>7</v>
      </c>
      <c r="H22" s="91" t="s">
        <v>7</v>
      </c>
      <c r="I22" s="91" t="s">
        <v>7</v>
      </c>
      <c r="J22" s="91">
        <v>2</v>
      </c>
      <c r="K22" s="91" t="s">
        <v>7</v>
      </c>
      <c r="L22" s="91" t="s">
        <v>7</v>
      </c>
      <c r="M22" s="99">
        <f>SUM(M18:M21)</f>
        <v>164898</v>
      </c>
      <c r="N22" s="100">
        <f t="shared" si="0"/>
        <v>82449</v>
      </c>
      <c r="O22" s="125"/>
    </row>
    <row r="23" spans="2:16" ht="18.75" x14ac:dyDescent="0.25">
      <c r="B23" s="112" t="s">
        <v>78</v>
      </c>
      <c r="C23" s="112"/>
      <c r="D23" s="112"/>
      <c r="E23" s="112"/>
      <c r="F23" s="112"/>
      <c r="G23" s="112"/>
      <c r="H23" s="112"/>
      <c r="I23" s="112"/>
    </row>
    <row r="24" spans="2:16" x14ac:dyDescent="0.25">
      <c r="B24" s="69"/>
      <c r="C24" s="69"/>
      <c r="D24" s="69"/>
      <c r="E24" s="69"/>
      <c r="F24" s="69"/>
      <c r="G24" s="69"/>
      <c r="H24" s="69"/>
      <c r="I24" s="69"/>
    </row>
    <row r="25" spans="2:16" x14ac:dyDescent="0.25">
      <c r="B25" s="69"/>
      <c r="C25" s="69"/>
      <c r="D25" s="69"/>
      <c r="E25" s="69"/>
      <c r="F25" s="69"/>
      <c r="G25" s="69"/>
      <c r="H25" s="69"/>
      <c r="I25" s="69"/>
    </row>
    <row r="26" spans="2:16" x14ac:dyDescent="0.25">
      <c r="B26" s="65" t="s">
        <v>47</v>
      </c>
    </row>
    <row r="27" spans="2:16" x14ac:dyDescent="0.25">
      <c r="B27" s="59" t="s">
        <v>134</v>
      </c>
    </row>
    <row r="28" spans="2:16" s="29" customFormat="1" x14ac:dyDescent="0.25">
      <c r="B28" s="107" t="s">
        <v>130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</row>
    <row r="29" spans="2:16" s="29" customFormat="1" ht="15.75" customHeight="1" x14ac:dyDescent="0.25">
      <c r="C29" s="105" t="s">
        <v>50</v>
      </c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61"/>
    </row>
    <row r="30" spans="2:16" s="29" customFormat="1" ht="31.5" customHeight="1" x14ac:dyDescent="0.25">
      <c r="C30" s="105" t="s">
        <v>51</v>
      </c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61"/>
    </row>
    <row r="31" spans="2:16" s="29" customFormat="1" ht="15.75" customHeight="1" x14ac:dyDescent="0.25">
      <c r="C31" s="105" t="s">
        <v>52</v>
      </c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61"/>
    </row>
    <row r="32" spans="2:16" s="29" customFormat="1" ht="15.75" customHeight="1" x14ac:dyDescent="0.25">
      <c r="C32" s="105" t="s">
        <v>53</v>
      </c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61"/>
    </row>
    <row r="33" spans="2:21" s="29" customFormat="1" x14ac:dyDescent="0.25">
      <c r="C33" s="105" t="s">
        <v>54</v>
      </c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62"/>
    </row>
    <row r="34" spans="2:21" s="29" customFormat="1" x14ac:dyDescent="0.25">
      <c r="C34" s="105" t="s">
        <v>55</v>
      </c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62"/>
    </row>
    <row r="35" spans="2:21" s="29" customFormat="1" x14ac:dyDescent="0.25">
      <c r="C35" s="105" t="s">
        <v>56</v>
      </c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62"/>
    </row>
    <row r="36" spans="2:21" s="29" customFormat="1" ht="15.75" customHeight="1" x14ac:dyDescent="0.25">
      <c r="C36" s="105" t="s">
        <v>57</v>
      </c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61"/>
    </row>
    <row r="37" spans="2:21" s="29" customFormat="1" ht="15.75" customHeight="1" x14ac:dyDescent="0.25">
      <c r="C37" s="105" t="s">
        <v>58</v>
      </c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61"/>
    </row>
    <row r="38" spans="2:21" s="29" customFormat="1" x14ac:dyDescent="0.25">
      <c r="C38" s="105" t="s">
        <v>59</v>
      </c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62"/>
    </row>
    <row r="39" spans="2:21" s="29" customFormat="1" ht="15.75" customHeight="1" x14ac:dyDescent="0.25">
      <c r="C39" s="105" t="s">
        <v>60</v>
      </c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61"/>
    </row>
    <row r="40" spans="2:21" s="29" customFormat="1" ht="60.6" customHeight="1" x14ac:dyDescent="0.25">
      <c r="C40" s="105" t="s">
        <v>61</v>
      </c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61"/>
    </row>
    <row r="41" spans="2:21" s="29" customFormat="1" ht="15.75" customHeight="1" x14ac:dyDescent="0.25">
      <c r="C41" s="105" t="s">
        <v>62</v>
      </c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61"/>
    </row>
    <row r="42" spans="2:21" s="29" customFormat="1" ht="21.75" customHeight="1" x14ac:dyDescent="0.25">
      <c r="B42" s="105" t="s">
        <v>96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</row>
    <row r="43" spans="2:21" s="29" customFormat="1" ht="55.5" customHeight="1" x14ac:dyDescent="0.25">
      <c r="B43" s="105" t="s">
        <v>108</v>
      </c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62"/>
      <c r="P43" s="62"/>
      <c r="Q43" s="62"/>
      <c r="R43" s="62"/>
      <c r="S43" s="62"/>
      <c r="T43" s="62"/>
      <c r="U43" s="62"/>
    </row>
    <row r="44" spans="2:21" s="29" customFormat="1" ht="20.25" customHeight="1" x14ac:dyDescent="0.25">
      <c r="B44" s="105" t="s">
        <v>131</v>
      </c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62"/>
      <c r="P44" s="62"/>
      <c r="Q44" s="62"/>
      <c r="R44" s="62"/>
      <c r="S44" s="62"/>
      <c r="T44" s="62"/>
      <c r="U44" s="62"/>
    </row>
    <row r="45" spans="2:21" x14ac:dyDescent="0.25">
      <c r="B45" s="105" t="s">
        <v>97</v>
      </c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</row>
    <row r="46" spans="2:21" ht="20.25" customHeight="1" x14ac:dyDescent="0.25">
      <c r="B46" s="105" t="s">
        <v>98</v>
      </c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</row>
    <row r="47" spans="2:21" x14ac:dyDescent="0.25">
      <c r="B47" s="105" t="s">
        <v>99</v>
      </c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</row>
    <row r="48" spans="2:21" x14ac:dyDescent="0.25">
      <c r="B48" s="105" t="s">
        <v>63</v>
      </c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</row>
    <row r="49" spans="2:15" ht="31.5" customHeight="1" x14ac:dyDescent="0.25">
      <c r="B49" s="122" t="s">
        <v>110</v>
      </c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</row>
    <row r="50" spans="2:15" x14ac:dyDescent="0.25">
      <c r="B50" s="105" t="s">
        <v>64</v>
      </c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</row>
    <row r="51" spans="2:15" ht="32.25" customHeight="1" x14ac:dyDescent="0.25">
      <c r="B51" s="105" t="s">
        <v>132</v>
      </c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</row>
    <row r="52" spans="2:15" ht="36" customHeight="1" x14ac:dyDescent="0.25">
      <c r="B52" s="105" t="s">
        <v>133</v>
      </c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</row>
  </sheetData>
  <mergeCells count="32">
    <mergeCell ref="C34:O34"/>
    <mergeCell ref="C35:O35"/>
    <mergeCell ref="B4:O4"/>
    <mergeCell ref="B28:N28"/>
    <mergeCell ref="B23:I23"/>
    <mergeCell ref="C29:O29"/>
    <mergeCell ref="C30:O30"/>
    <mergeCell ref="C31:O31"/>
    <mergeCell ref="C32:O32"/>
    <mergeCell ref="C33:O33"/>
    <mergeCell ref="O18:O22"/>
    <mergeCell ref="C18:C21"/>
    <mergeCell ref="B18:B21"/>
    <mergeCell ref="D18:D21"/>
    <mergeCell ref="E18:E21"/>
    <mergeCell ref="C36:O36"/>
    <mergeCell ref="C37:O37"/>
    <mergeCell ref="C38:O38"/>
    <mergeCell ref="C39:O39"/>
    <mergeCell ref="C40:O40"/>
    <mergeCell ref="B42:O42"/>
    <mergeCell ref="B45:O45"/>
    <mergeCell ref="B46:O46"/>
    <mergeCell ref="B52:O52"/>
    <mergeCell ref="C41:O41"/>
    <mergeCell ref="B47:O47"/>
    <mergeCell ref="B48:O48"/>
    <mergeCell ref="B49:O49"/>
    <mergeCell ref="B50:O50"/>
    <mergeCell ref="B51:O51"/>
    <mergeCell ref="B43:N43"/>
    <mergeCell ref="B44:N44"/>
  </mergeCells>
  <pageMargins left="3.937007874015748E-2" right="3.937007874015748E-2" top="0.74803149606299213" bottom="0.74803149606299213" header="0.31496062992125984" footer="0.31496062992125984"/>
  <pageSetup paperSize="9"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B30" sqref="B30:R30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3" t="s">
        <v>37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155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09" t="s">
        <v>22</v>
      </c>
      <c r="C16" s="109" t="s">
        <v>12</v>
      </c>
      <c r="D16" s="109" t="s">
        <v>11</v>
      </c>
      <c r="E16" s="109" t="s">
        <v>140</v>
      </c>
      <c r="F16" s="109" t="s">
        <v>141</v>
      </c>
      <c r="G16" s="109" t="s">
        <v>36</v>
      </c>
      <c r="H16" s="109"/>
      <c r="I16" s="109"/>
      <c r="J16" s="109"/>
      <c r="K16" s="109"/>
      <c r="L16" s="109" t="s">
        <v>142</v>
      </c>
      <c r="M16" s="109" t="s">
        <v>103</v>
      </c>
      <c r="N16" s="136" t="s">
        <v>35</v>
      </c>
      <c r="O16" s="136" t="s">
        <v>104</v>
      </c>
      <c r="P16" s="129" t="s">
        <v>34</v>
      </c>
      <c r="Q16" s="134" t="s">
        <v>148</v>
      </c>
      <c r="R16" s="134" t="s">
        <v>158</v>
      </c>
      <c r="S16" s="134" t="s">
        <v>159</v>
      </c>
      <c r="T16" s="134" t="s">
        <v>160</v>
      </c>
      <c r="U16" s="134" t="s">
        <v>161</v>
      </c>
      <c r="V16" s="134" t="s">
        <v>162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09"/>
      <c r="C17" s="109"/>
      <c r="D17" s="109"/>
      <c r="E17" s="109"/>
      <c r="F17" s="109"/>
      <c r="G17" s="49" t="s">
        <v>39</v>
      </c>
      <c r="H17" s="49" t="s">
        <v>157</v>
      </c>
      <c r="I17" s="49" t="s">
        <v>42</v>
      </c>
      <c r="J17" s="34" t="s">
        <v>33</v>
      </c>
      <c r="K17" s="49" t="s">
        <v>143</v>
      </c>
      <c r="L17" s="109"/>
      <c r="M17" s="109"/>
      <c r="N17" s="136"/>
      <c r="O17" s="136"/>
      <c r="P17" s="129"/>
      <c r="Q17" s="135"/>
      <c r="R17" s="135"/>
      <c r="S17" s="135"/>
      <c r="T17" s="135"/>
      <c r="U17" s="135"/>
      <c r="V17" s="135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5" t="s">
        <v>40</v>
      </c>
      <c r="R18" s="95" t="s">
        <v>41</v>
      </c>
      <c r="S18" s="95" t="s">
        <v>163</v>
      </c>
      <c r="T18" s="95" t="s">
        <v>164</v>
      </c>
      <c r="U18" s="95" t="s">
        <v>165</v>
      </c>
      <c r="V18" s="95" t="s">
        <v>166</v>
      </c>
    </row>
    <row r="19" spans="1:22" s="42" customFormat="1" ht="31.5" x14ac:dyDescent="0.25">
      <c r="A19" s="43"/>
      <c r="B19" s="98" t="s">
        <v>167</v>
      </c>
      <c r="C19" s="102" t="s">
        <v>170</v>
      </c>
      <c r="D19" s="102" t="s">
        <v>176</v>
      </c>
      <c r="E19" s="41">
        <v>2026</v>
      </c>
      <c r="F19" s="41">
        <v>2029</v>
      </c>
      <c r="G19" s="94">
        <f>'20.1'!U20/1000</f>
        <v>0</v>
      </c>
      <c r="H19" s="94">
        <f>G19*1.2</f>
        <v>0</v>
      </c>
      <c r="I19" s="94">
        <f>H19</f>
        <v>0</v>
      </c>
      <c r="J19" s="94">
        <f>'20.2'!M22/1000</f>
        <v>164.898</v>
      </c>
      <c r="K19" s="94">
        <f>I19+J19</f>
        <v>164.898</v>
      </c>
      <c r="L19" s="97">
        <v>164.898</v>
      </c>
      <c r="M19" s="94">
        <f>K19-L19</f>
        <v>0</v>
      </c>
      <c r="N19" s="94">
        <v>0</v>
      </c>
      <c r="O19" s="94">
        <f>H19-N19</f>
        <v>0</v>
      </c>
      <c r="P19" s="94">
        <f>L19</f>
        <v>164.898</v>
      </c>
      <c r="Q19" s="96">
        <v>0</v>
      </c>
      <c r="R19" s="96">
        <v>0</v>
      </c>
      <c r="S19" s="96">
        <v>37.052</v>
      </c>
      <c r="T19" s="96">
        <v>59.587000000000003</v>
      </c>
      <c r="U19" s="96">
        <v>48.692</v>
      </c>
      <c r="V19" s="96">
        <v>19.567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30" t="s">
        <v>79</v>
      </c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</row>
    <row r="22" spans="1:22" s="67" customFormat="1" ht="15.75" x14ac:dyDescent="0.25">
      <c r="B22" s="131" t="s">
        <v>80</v>
      </c>
      <c r="C22" s="131"/>
      <c r="D22" s="131"/>
      <c r="E22" s="131"/>
      <c r="F22" s="131"/>
      <c r="G22" s="131"/>
      <c r="H22" s="131"/>
      <c r="I22" s="131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31" t="s">
        <v>81</v>
      </c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07" t="s">
        <v>139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</row>
    <row r="28" spans="1:22" s="63" customFormat="1" ht="33.75" customHeight="1" x14ac:dyDescent="0.25">
      <c r="B28" s="105" t="s">
        <v>100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</row>
    <row r="29" spans="1:22" s="63" customFormat="1" ht="15.75" x14ac:dyDescent="0.25">
      <c r="B29" s="132" t="s">
        <v>136</v>
      </c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</row>
    <row r="30" spans="1:22" s="63" customFormat="1" ht="36" customHeight="1" x14ac:dyDescent="0.25">
      <c r="B30" s="133" t="s">
        <v>118</v>
      </c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</row>
    <row r="31" spans="1:22" s="63" customFormat="1" ht="38.25" customHeight="1" x14ac:dyDescent="0.25">
      <c r="B31" s="105" t="s">
        <v>135</v>
      </c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</row>
    <row r="32" spans="1:22" s="63" customFormat="1" ht="19.5" customHeight="1" x14ac:dyDescent="0.25">
      <c r="B32" s="105" t="s">
        <v>65</v>
      </c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</row>
    <row r="33" spans="2:18" s="63" customFormat="1" ht="37.9" customHeight="1" x14ac:dyDescent="0.25">
      <c r="B33" s="132" t="s">
        <v>138</v>
      </c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</row>
    <row r="34" spans="2:18" s="63" customFormat="1" ht="15.75" x14ac:dyDescent="0.25">
      <c r="B34" s="132" t="s">
        <v>137</v>
      </c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</row>
    <row r="35" spans="2:18" s="63" customFormat="1" ht="35.25" customHeight="1" x14ac:dyDescent="0.25">
      <c r="B35" s="105" t="s">
        <v>66</v>
      </c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</row>
    <row r="36" spans="2:18" s="63" customFormat="1" ht="21" customHeight="1" x14ac:dyDescent="0.25">
      <c r="B36" s="105" t="s">
        <v>67</v>
      </c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</row>
    <row r="37" spans="2:18" s="63" customFormat="1" ht="21" customHeight="1" x14ac:dyDescent="0.25">
      <c r="B37" s="132" t="s">
        <v>117</v>
      </c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37:R37"/>
    <mergeCell ref="B36:R36"/>
    <mergeCell ref="B32:R32"/>
    <mergeCell ref="B33:R33"/>
    <mergeCell ref="B34:R34"/>
    <mergeCell ref="B35:R35"/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156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37" t="s">
        <v>1</v>
      </c>
      <c r="C15" s="138" t="s">
        <v>112</v>
      </c>
      <c r="D15" s="138"/>
      <c r="E15" s="138"/>
      <c r="F15" s="138"/>
      <c r="G15" s="138"/>
      <c r="H15" s="72"/>
      <c r="I15" s="72"/>
      <c r="J15" s="83"/>
      <c r="K15" s="83"/>
    </row>
    <row r="16" spans="2:11" ht="31.5" x14ac:dyDescent="0.25">
      <c r="B16" s="137"/>
      <c r="C16" s="86" t="s">
        <v>150</v>
      </c>
      <c r="D16" s="86" t="s">
        <v>151</v>
      </c>
      <c r="E16" s="86" t="s">
        <v>152</v>
      </c>
      <c r="F16" s="86" t="s">
        <v>153</v>
      </c>
      <c r="G16" s="86" t="s">
        <v>154</v>
      </c>
      <c r="H16" s="72"/>
      <c r="I16" s="72"/>
      <c r="J16" s="83"/>
      <c r="K16" s="83"/>
    </row>
    <row r="17" spans="2:22" ht="16.5" x14ac:dyDescent="0.25">
      <c r="B17" s="87" t="s">
        <v>113</v>
      </c>
      <c r="C17" s="88">
        <v>104.8</v>
      </c>
      <c r="D17" s="89">
        <v>104.6</v>
      </c>
      <c r="E17" s="89" t="s">
        <v>7</v>
      </c>
      <c r="F17" s="89" t="s">
        <v>7</v>
      </c>
      <c r="G17" s="89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39" t="s">
        <v>114</v>
      </c>
      <c r="C20" s="139"/>
      <c r="D20" s="139"/>
      <c r="E20" s="139"/>
      <c r="F20" s="139"/>
      <c r="G20" s="139"/>
      <c r="H20" s="139"/>
      <c r="I20" s="139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39" t="s">
        <v>115</v>
      </c>
      <c r="C21" s="139"/>
      <c r="D21" s="139"/>
      <c r="E21" s="139"/>
      <c r="F21" s="139"/>
      <c r="G21" s="139"/>
      <c r="H21" s="139"/>
      <c r="I21" s="139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05" t="s">
        <v>116</v>
      </c>
      <c r="C22" s="105"/>
      <c r="D22" s="105"/>
      <c r="E22" s="105"/>
      <c r="F22" s="105"/>
      <c r="G22" s="105"/>
      <c r="H22" s="105"/>
      <c r="I22" s="105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2024-04-24T08:57:08Z</cp:lastPrinted>
  <dcterms:created xsi:type="dcterms:W3CDTF">2018-08-07T02:20:41Z</dcterms:created>
  <dcterms:modified xsi:type="dcterms:W3CDTF">2024-05-22T06:54:46Z</dcterms:modified>
</cp:coreProperties>
</file>