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1_ИПР2025-2029\6_исправления\УНЦ\"/>
    </mc:Choice>
  </mc:AlternateContent>
  <bookViews>
    <workbookView xWindow="0" yWindow="0" windowWidth="28800" windowHeight="12135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'20.1'!$B$1:$V$82</definedName>
    <definedName name="_xlnm.Print_Area" localSheetId="1">'20.2'!$A$1:$P$51</definedName>
    <definedName name="_xlnm.Print_Area" localSheetId="2">'20.3'!$B$1:$V$44</definedName>
    <definedName name="_xlnm.Print_Area" localSheetId="3">'20.4'!$A$1:$L$22</definedName>
  </definedNames>
  <calcPr calcId="152511"/>
</workbook>
</file>

<file path=xl/calcChain.xml><?xml version="1.0" encoding="utf-8"?>
<calcChain xmlns="http://schemas.openxmlformats.org/spreadsheetml/2006/main">
  <c r="H19" i="31" l="1"/>
  <c r="U35" i="28"/>
  <c r="U34" i="28"/>
  <c r="P33" i="28"/>
  <c r="U33" i="28" s="1"/>
  <c r="U32" i="28"/>
  <c r="P31" i="28"/>
  <c r="U31" i="28" s="1"/>
  <c r="U30" i="28"/>
  <c r="U29" i="28"/>
  <c r="U28" i="28"/>
  <c r="U27" i="28"/>
  <c r="U26" i="28"/>
  <c r="U25" i="28"/>
  <c r="U24" i="28"/>
  <c r="U23" i="28"/>
  <c r="U22" i="28"/>
  <c r="U21" i="28"/>
  <c r="U20" i="28"/>
  <c r="U19" i="28"/>
  <c r="P19" i="28"/>
  <c r="U36" i="28" l="1"/>
  <c r="P19" i="31" l="1"/>
  <c r="R19" i="31" s="1"/>
  <c r="J19" i="31"/>
  <c r="G19" i="31" l="1"/>
  <c r="O19" i="31" s="1"/>
  <c r="I19" i="31" l="1"/>
  <c r="K19" i="31" s="1"/>
  <c r="M19" i="31" s="1"/>
</calcChain>
</file>

<file path=xl/sharedStrings.xml><?xml version="1.0" encoding="utf-8"?>
<sst xmlns="http://schemas.openxmlformats.org/spreadsheetml/2006/main" count="391" uniqueCount="203">
  <si>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</si>
  <si>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</si>
  <si>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</si>
  <si>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</si>
  <si>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</si>
  <si>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</si>
  <si>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</si>
  <si>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</si>
  <si>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</si>
  <si>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</si>
  <si>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</si>
  <si>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</si>
  <si>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</si>
  <si>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</si>
  <si>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</si>
  <si>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</si>
  <si>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</si>
  <si>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</si>
  <si>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</si>
  <si>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</si>
  <si>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</si>
  <si>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</si>
  <si>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</si>
  <si>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</si>
  <si>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</si>
  <si>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</si>
  <si>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</si>
  <si>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</si>
  <si>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</si>
  <si>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</si>
  <si>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</si>
  <si>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</si>
  <si>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</si>
  <si>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</si>
  <si>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</si>
  <si>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</si>
  <si>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</si>
  <si>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</si>
  <si>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</si>
  <si>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</si>
  <si>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</si>
  <si>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</si>
  <si>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</si>
  <si>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</si>
  <si>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</si>
  <si>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</si>
  <si>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</si>
  <si>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</si>
  <si>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</si>
  <si>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</si>
  <si>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</si>
  <si>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</si>
  <si>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</si>
  <si>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</si>
  <si>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</si>
  <si>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</si>
  <si>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</si>
  <si>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</si>
  <si>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</si>
  <si>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</si>
  <si>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</si>
  <si>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</si>
  <si>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</si>
  <si>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</si>
  <si>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</si>
  <si>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</si>
  <si>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</si>
  <si>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</si>
  <si>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</si>
  <si>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</si>
  <si>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</si>
  <si>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</si>
  <si>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</si>
  <si>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</si>
  <si>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</si>
  <si>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</si>
  <si>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</si>
  <si>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</si>
  <si>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</si>
  <si>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</si>
  <si>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</si>
  <si>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</si>
  <si>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</si>
  <si>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</si>
  <si>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</si>
  <si>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</si>
  <si>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</si>
  <si>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</si>
  <si>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</si>
  <si>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</si>
  <si>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</si>
  <si>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</si>
  <si>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</si>
  <si>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</si>
  <si>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</si>
  <si>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</si>
  <si>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</si>
  <si>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</si>
  <si>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</si>
  <si>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</si>
  <si>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</si>
  <si>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</si>
  <si>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</si>
  <si>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</si>
  <si>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</si>
  <si>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</si>
  <si>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</si>
  <si>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</si>
  <si>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</si>
  <si>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</si>
  <si>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</si>
  <si>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</si>
  <si>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</si>
  <si>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</si>
  <si>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</si>
  <si>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</si>
  <si>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</si>
  <si>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</si>
  <si>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</si>
  <si>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</si>
  <si>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</si>
  <si>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</si>
  <si>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</si>
  <si>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</si>
  <si>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</si>
  <si>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</si>
  <si>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</si>
  <si>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</si>
  <si>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</si>
  <si>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</si>
  <si>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</si>
  <si>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</si>
  <si>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</si>
  <si>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</si>
  <si>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</si>
  <si>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</si>
  <si>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</si>
  <si>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</si>
  <si>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</si>
  <si>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</si>
  <si>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</si>
  <si>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</si>
  <si>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</si>
  <si>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</si>
  <si>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</si>
  <si>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Общества с ограниченной ответственностью "ЗЕФС-ЭНЕРГО"</t>
    </r>
  </si>
  <si>
    <t>1.2.1.1.</t>
  </si>
  <si>
    <t>Обновление основных производственных фондов,  п.1.1.9 ПТЭЭСС, утв. Приказом МинЭнерго №229 от 19.06.2003</t>
  </si>
  <si>
    <t>П</t>
  </si>
  <si>
    <t>Нижегородская область</t>
  </si>
  <si>
    <t>1 объект</t>
  </si>
  <si>
    <t>Н3-05-1</t>
  </si>
  <si>
    <t>П6-10</t>
  </si>
  <si>
    <t>Затраты на проектно-изыскательские работы для отдельных элементов электрических сетей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</si>
  <si>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</si>
  <si>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t>Реконструкция ЗРУ-6 кВ ПС "Теплоход"
(ретрофит 7 ячеек с заменой МВ на ВВ)</t>
  </si>
  <si>
    <t>И12-06</t>
  </si>
  <si>
    <t>И12-08</t>
  </si>
  <si>
    <t>И10-01-1</t>
  </si>
  <si>
    <t>И10-04-1</t>
  </si>
  <si>
    <t>И10-10-1</t>
  </si>
  <si>
    <t>Н3-05-2</t>
  </si>
  <si>
    <t xml:space="preserve">ЗРУ-6 кВ </t>
  </si>
  <si>
    <t xml:space="preserve">УНЦ ячейки выключателя КРУ 6 - 35 кВ </t>
  </si>
  <si>
    <t>УНЦ РЗА и прочие шкафы (панели)</t>
  </si>
  <si>
    <t>УНЦ элементов ПС без устройства фундаментов</t>
  </si>
  <si>
    <t>УНЦ ИИК</t>
  </si>
  <si>
    <t>УНЦ контрольного (силового) кабеля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</si>
  <si>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</si>
  <si>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УНЦ на демонтажные работы ПС</t>
  </si>
  <si>
    <t>1 км</t>
  </si>
  <si>
    <t>М5-01-1</t>
  </si>
  <si>
    <t>1 элемент ПС</t>
  </si>
  <si>
    <t>М6-02-1</t>
  </si>
  <si>
    <t>М6-09-1</t>
  </si>
  <si>
    <t>М6-10-1</t>
  </si>
  <si>
    <t>М6-13-1</t>
  </si>
  <si>
    <t>1 ячейка</t>
  </si>
  <si>
    <t>1 ед.</t>
  </si>
  <si>
    <t>И10-02-1</t>
  </si>
  <si>
    <t>1 точка учета</t>
  </si>
  <si>
    <t>1 км по трассе</t>
  </si>
  <si>
    <t>В3-04-3</t>
  </si>
  <si>
    <t>В3-01-1</t>
  </si>
  <si>
    <t>А1-48</t>
  </si>
  <si>
    <t>2025 год</t>
  </si>
  <si>
    <t>2026 год</t>
  </si>
  <si>
    <t>2027 год</t>
  </si>
  <si>
    <t>2028 год</t>
  </si>
  <si>
    <t>2029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</si>
  <si>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</si>
  <si>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2024</t>
    </r>
    <r>
      <rPr>
        <sz val="12"/>
        <color rgb="FF000000"/>
        <rFont val="Times New Roman"/>
        <family val="1"/>
        <charset val="204"/>
      </rPr>
      <t xml:space="preserve"> год</t>
    </r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</si>
  <si>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2025 в текущих ценах, млн рублей (с НДС) (данные формы 2 - п.16.3 (16.1))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</si>
  <si>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</si>
  <si>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</si>
  <si>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</si>
  <si>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</si>
  <si>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</si>
  <si>
    <t>15.3</t>
  </si>
  <si>
    <t>15.4</t>
  </si>
  <si>
    <t>15.5</t>
  </si>
  <si>
    <t>15.6</t>
  </si>
  <si>
    <t>O_ZEFSenergo 034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</si>
</sst>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.00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7" fillId="0" borderId="0"/>
    <xf numFmtId="43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6" fillId="0" borderId="0"/>
  </cellStyleXfs>
  <cellXfs count="145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6" fillId="0" borderId="11" xfId="2" applyNumberFormat="1" applyFont="1" applyFill="1" applyBorder="1" applyAlignment="1">
      <alignment horizontal="left" vertical="center"/>
    </xf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29" fillId="0" borderId="0" xfId="55" applyFont="1" applyFill="1" applyAlignment="1">
      <alignment vertical="top"/>
    </xf>
    <xf numFmtId="0" fontId="30" fillId="0" borderId="0" xfId="2" applyFont="1" applyFill="1" applyBorder="1" applyAlignment="1">
      <alignment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2" fillId="0" borderId="0" xfId="0" applyFont="1" applyFill="1"/>
    <xf numFmtId="0" fontId="32" fillId="0" borderId="0" xfId="0" applyFont="1" applyFill="1" applyAlignment="1"/>
    <xf numFmtId="0" fontId="32" fillId="0" borderId="0" xfId="0" applyFont="1" applyFill="1" applyAlignment="1">
      <alignment horizont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1" fontId="6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29" xfId="0" applyFont="1" applyFill="1" applyBorder="1"/>
    <xf numFmtId="0" fontId="6" fillId="0" borderId="0" xfId="0" applyFont="1" applyFill="1" applyAlignment="1"/>
    <xf numFmtId="0" fontId="6" fillId="0" borderId="30" xfId="0" applyFont="1" applyFill="1" applyBorder="1"/>
    <xf numFmtId="0" fontId="32" fillId="0" borderId="18" xfId="0" applyFont="1" applyFill="1" applyBorder="1"/>
    <xf numFmtId="167" fontId="6" fillId="0" borderId="0" xfId="0" applyNumberFormat="1" applyFont="1" applyFill="1" applyAlignment="1">
      <alignment horizontal="center" wrapText="1"/>
    </xf>
    <xf numFmtId="0" fontId="6" fillId="0" borderId="18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/>
    </xf>
    <xf numFmtId="0" fontId="38" fillId="0" borderId="18" xfId="0" applyFont="1" applyFill="1" applyBorder="1"/>
    <xf numFmtId="0" fontId="38" fillId="0" borderId="18" xfId="0" applyFont="1" applyFill="1" applyBorder="1" applyAlignment="1">
      <alignment horizontal="left"/>
    </xf>
    <xf numFmtId="0" fontId="39" fillId="0" borderId="18" xfId="0" applyFont="1" applyFill="1" applyBorder="1" applyAlignment="1">
      <alignment horizontal="center"/>
    </xf>
    <xf numFmtId="0" fontId="6" fillId="0" borderId="31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left" wrapText="1"/>
    </xf>
    <xf numFmtId="0" fontId="52" fillId="0" borderId="0" xfId="0" applyFont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52" fillId="0" borderId="0" xfId="0" applyFont="1" applyAlignment="1">
      <alignment vertical="top" wrapText="1"/>
    </xf>
    <xf numFmtId="0" fontId="52" fillId="0" borderId="0" xfId="0" applyFont="1" applyAlignment="1">
      <alignment vertical="top"/>
    </xf>
    <xf numFmtId="0" fontId="7" fillId="0" borderId="0" xfId="0" applyFont="1" applyFill="1" applyAlignment="1">
      <alignment horizontal="left" vertical="top"/>
    </xf>
    <xf numFmtId="0" fontId="52" fillId="0" borderId="0" xfId="0" applyFont="1" applyAlignment="1">
      <alignment horizontal="left" vertical="top" wrapText="1"/>
    </xf>
    <xf numFmtId="49" fontId="54" fillId="0" borderId="0" xfId="2" applyNumberFormat="1" applyFont="1" applyFill="1" applyAlignment="1">
      <alignment horizontal="left"/>
    </xf>
    <xf numFmtId="0" fontId="51" fillId="0" borderId="0" xfId="0" applyFont="1" applyAlignment="1">
      <alignment vertical="top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/>
    <xf numFmtId="49" fontId="40" fillId="0" borderId="0" xfId="0" applyNumberFormat="1" applyFont="1" applyFill="1" applyBorder="1" applyAlignment="1">
      <alignment horizontal="left" vertical="center"/>
    </xf>
    <xf numFmtId="49" fontId="56" fillId="0" borderId="0" xfId="0" applyNumberFormat="1" applyFont="1"/>
    <xf numFmtId="0" fontId="57" fillId="0" borderId="0" xfId="0" applyFont="1"/>
    <xf numFmtId="0" fontId="52" fillId="0" borderId="0" xfId="0" applyFont="1"/>
    <xf numFmtId="0" fontId="0" fillId="0" borderId="0" xfId="0" applyBorder="1"/>
    <xf numFmtId="167" fontId="6" fillId="0" borderId="0" xfId="0" applyNumberFormat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7" fillId="0" borderId="0" xfId="0" applyFont="1" applyAlignment="1">
      <alignment wrapText="1"/>
    </xf>
    <xf numFmtId="0" fontId="55" fillId="0" borderId="0" xfId="0" applyFont="1" applyFill="1" applyAlignment="1">
      <alignment wrapText="1"/>
    </xf>
    <xf numFmtId="0" fontId="55" fillId="0" borderId="0" xfId="0" applyFont="1" applyFill="1" applyAlignment="1">
      <alignment horizontal="center" wrapText="1"/>
    </xf>
    <xf numFmtId="0" fontId="52" fillId="0" borderId="0" xfId="0" applyFont="1" applyBorder="1" applyAlignment="1">
      <alignment horizontal="center" vertical="center"/>
    </xf>
    <xf numFmtId="0" fontId="58" fillId="0" borderId="0" xfId="0" applyFont="1"/>
    <xf numFmtId="0" fontId="59" fillId="0" borderId="0" xfId="0" applyFont="1"/>
    <xf numFmtId="0" fontId="59" fillId="0" borderId="0" xfId="0" applyFont="1" applyAlignment="1">
      <alignment wrapText="1"/>
    </xf>
    <xf numFmtId="0" fontId="28" fillId="0" borderId="0" xfId="2" applyFont="1" applyFill="1" applyAlignment="1">
      <alignment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/>
    </xf>
    <xf numFmtId="0" fontId="60" fillId="24" borderId="23" xfId="39" applyFont="1" applyFill="1" applyBorder="1" applyAlignment="1">
      <alignment horizontal="center" vertical="center" wrapText="1"/>
    </xf>
    <xf numFmtId="167" fontId="60" fillId="24" borderId="23" xfId="39" applyNumberFormat="1" applyFont="1" applyFill="1" applyBorder="1" applyAlignment="1">
      <alignment horizontal="center" vertical="center" wrapText="1"/>
    </xf>
    <xf numFmtId="0" fontId="6" fillId="0" borderId="23" xfId="2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2" fontId="32" fillId="0" borderId="32" xfId="0" applyNumberFormat="1" applyFont="1" applyFill="1" applyBorder="1" applyAlignment="1">
      <alignment horizontal="center" vertical="center"/>
    </xf>
    <xf numFmtId="0" fontId="6" fillId="0" borderId="23" xfId="2" applyFont="1" applyFill="1" applyBorder="1" applyAlignment="1">
      <alignment vertical="center" wrapText="1"/>
    </xf>
    <xf numFmtId="2" fontId="61" fillId="0" borderId="32" xfId="0" applyNumberFormat="1" applyFont="1" applyFill="1" applyBorder="1" applyAlignment="1">
      <alignment horizontal="center" vertical="center"/>
    </xf>
    <xf numFmtId="168" fontId="6" fillId="0" borderId="18" xfId="0" applyNumberFormat="1" applyFont="1" applyFill="1" applyBorder="1" applyAlignment="1">
      <alignment horizontal="center" vertical="center" wrapText="1"/>
    </xf>
    <xf numFmtId="16" fontId="6" fillId="0" borderId="23" xfId="2" quotePrefix="1" applyNumberFormat="1" applyFont="1" applyFill="1" applyBorder="1" applyAlignment="1">
      <alignment horizontal="center" vertical="center" wrapText="1"/>
    </xf>
    <xf numFmtId="168" fontId="6" fillId="0" borderId="23" xfId="0" applyNumberFormat="1" applyFont="1" applyFill="1" applyBorder="1" applyAlignment="1">
      <alignment horizontal="center" vertical="center" wrapText="1"/>
    </xf>
    <xf numFmtId="168" fontId="6" fillId="24" borderId="18" xfId="0" applyNumberFormat="1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4" fontId="6" fillId="24" borderId="23" xfId="0" applyNumberFormat="1" applyFont="1" applyFill="1" applyBorder="1" applyAlignment="1">
      <alignment horizontal="center" vertical="center" wrapText="1" shrinkToFit="1"/>
    </xf>
    <xf numFmtId="168" fontId="6" fillId="24" borderId="23" xfId="0" applyNumberFormat="1" applyFont="1" applyFill="1" applyBorder="1" applyAlignment="1">
      <alignment horizontal="center" vertical="center" wrapText="1" shrinkToFit="1"/>
    </xf>
    <xf numFmtId="0" fontId="6" fillId="24" borderId="37" xfId="0" applyFont="1" applyFill="1" applyBorder="1" applyAlignment="1">
      <alignment horizontal="center" vertical="center" wrapText="1" shrinkToFit="1"/>
    </xf>
    <xf numFmtId="0" fontId="6" fillId="24" borderId="23" xfId="0" applyFont="1" applyFill="1" applyBorder="1" applyAlignment="1">
      <alignment horizontal="center" vertical="center" wrapText="1" shrinkToFit="1"/>
    </xf>
    <xf numFmtId="0" fontId="6" fillId="24" borderId="23" xfId="2" applyNumberFormat="1" applyFont="1" applyFill="1" applyBorder="1" applyAlignment="1">
      <alignment horizontal="center" vertical="center" wrapText="1"/>
    </xf>
    <xf numFmtId="4" fontId="6" fillId="24" borderId="23" xfId="2" applyNumberFormat="1" applyFont="1" applyFill="1" applyBorder="1" applyAlignment="1">
      <alignment horizontal="center" vertical="center" wrapText="1"/>
    </xf>
    <xf numFmtId="0" fontId="6" fillId="24" borderId="13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left"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33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6" fillId="0" borderId="37" xfId="2" applyNumberFormat="1" applyFont="1" applyFill="1" applyBorder="1" applyAlignment="1">
      <alignment horizontal="center" vertical="center" wrapText="1"/>
    </xf>
    <xf numFmtId="0" fontId="6" fillId="0" borderId="13" xfId="2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left" vertical="top" wrapText="1"/>
    </xf>
    <xf numFmtId="0" fontId="52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/>
    </xf>
    <xf numFmtId="0" fontId="6" fillId="0" borderId="35" xfId="2" applyNumberFormat="1" applyFont="1" applyFill="1" applyBorder="1" applyAlignment="1">
      <alignment horizontal="center" vertical="center" wrapText="1"/>
    </xf>
    <xf numFmtId="0" fontId="6" fillId="24" borderId="35" xfId="0" applyFont="1" applyFill="1" applyBorder="1" applyAlignment="1">
      <alignment horizontal="center" vertical="center" wrapText="1" shrinkToFit="1"/>
    </xf>
    <xf numFmtId="0" fontId="6" fillId="24" borderId="13" xfId="0" applyFont="1" applyFill="1" applyBorder="1" applyAlignment="1">
      <alignment horizontal="center" vertical="center" wrapText="1" shrinkToFit="1"/>
    </xf>
    <xf numFmtId="0" fontId="6" fillId="24" borderId="37" xfId="0" applyFont="1" applyFill="1" applyBorder="1" applyAlignment="1">
      <alignment horizontal="center" vertical="center" wrapText="1" shrinkToFit="1"/>
    </xf>
    <xf numFmtId="0" fontId="6" fillId="24" borderId="23" xfId="0" applyFont="1" applyFill="1" applyBorder="1" applyAlignment="1">
      <alignment horizontal="center" vertical="center" wrapText="1" shrinkToFit="1"/>
    </xf>
    <xf numFmtId="0" fontId="52" fillId="24" borderId="0" xfId="0" applyFont="1" applyFill="1" applyAlignment="1">
      <alignment horizontal="left" vertical="top" wrapText="1"/>
    </xf>
    <xf numFmtId="0" fontId="45" fillId="0" borderId="35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52" fillId="0" borderId="0" xfId="0" applyFont="1" applyFill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40" fillId="0" borderId="23" xfId="0" applyFont="1" applyBorder="1" applyAlignment="1">
      <alignment horizontal="center" vertical="center" wrapText="1"/>
    </xf>
    <xf numFmtId="49" fontId="52" fillId="0" borderId="34" xfId="0" applyNumberFormat="1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top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81"/>
  <sheetViews>
    <sheetView tabSelected="1" view="pageBreakPreview" topLeftCell="A4" zoomScale="75" zoomScaleNormal="70" zoomScaleSheetLayoutView="75" workbookViewId="0">
      <pane xSplit="4" ySplit="15" topLeftCell="E19" activePane="bottomRight" state="frozen"/>
      <selection activeCell="A4" sqref="A4"/>
      <selection pane="topRight" activeCell="E4" sqref="E4"/>
      <selection pane="bottomLeft" activeCell="A19" sqref="A19"/>
      <selection pane="bottomRight" activeCell="B5" sqref="B5:U5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25.140625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8" customWidth="1"/>
    <col min="18" max="18" width="14.85546875" style="18" customWidth="1"/>
    <col min="19" max="19" width="22.42578125" style="18" customWidth="1"/>
    <col min="20" max="20" width="30.140625" style="18" customWidth="1"/>
    <col min="21" max="21" width="36.85546875" style="18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2" t="s">
        <v>21</v>
      </c>
    </row>
    <row r="2" spans="2:34" ht="18.75" x14ac:dyDescent="0.3">
      <c r="V2" s="23" t="s">
        <v>6</v>
      </c>
    </row>
    <row r="3" spans="2:34" ht="18.75" x14ac:dyDescent="0.3">
      <c r="V3" s="23" t="s">
        <v>95</v>
      </c>
    </row>
    <row r="4" spans="2:34" ht="18.75" x14ac:dyDescent="0.3">
      <c r="V4" s="23"/>
    </row>
    <row r="5" spans="2:34" ht="18.75" x14ac:dyDescent="0.25">
      <c r="B5" s="113" t="s">
        <v>29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26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13" t="s">
        <v>30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26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27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145</v>
      </c>
      <c r="G8" s="12"/>
      <c r="H8" s="12"/>
      <c r="I8" s="12"/>
      <c r="J8" s="15"/>
      <c r="K8" s="15"/>
      <c r="L8" s="2"/>
      <c r="M8" s="2"/>
      <c r="T8" s="15"/>
      <c r="U8" s="15"/>
    </row>
    <row r="9" spans="2:34" x14ac:dyDescent="0.25">
      <c r="B9" s="2"/>
      <c r="C9" s="2"/>
      <c r="D9" s="2"/>
      <c r="E9" s="2"/>
      <c r="F9" s="24" t="s">
        <v>10</v>
      </c>
      <c r="G9" s="24"/>
      <c r="H9" s="24"/>
      <c r="I9" s="24"/>
      <c r="J9" s="24"/>
      <c r="K9" s="24"/>
      <c r="L9" s="2"/>
      <c r="M9" s="2"/>
      <c r="T9" s="24"/>
      <c r="U9" s="24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5"/>
      <c r="K10" s="15"/>
      <c r="L10" s="2"/>
      <c r="M10" s="2"/>
      <c r="T10" s="15"/>
      <c r="U10" s="15"/>
    </row>
    <row r="11" spans="2:34" s="6" customFormat="1" x14ac:dyDescent="0.25">
      <c r="F11" s="12" t="s">
        <v>168</v>
      </c>
      <c r="G11" s="12"/>
      <c r="H11" s="12"/>
      <c r="I11" s="12"/>
      <c r="J11" s="9"/>
      <c r="K11" s="9"/>
      <c r="T11" s="9"/>
      <c r="U11" s="9"/>
    </row>
    <row r="12" spans="2:34" s="28" customFormat="1" x14ac:dyDescent="0.25">
      <c r="J12" s="29"/>
      <c r="K12" s="29"/>
      <c r="L12" s="29"/>
      <c r="M12" s="29"/>
      <c r="T12" s="29"/>
      <c r="U12" s="29"/>
    </row>
    <row r="13" spans="2:34" s="28" customFormat="1" x14ac:dyDescent="0.25">
      <c r="F13" s="12"/>
      <c r="G13" s="12"/>
      <c r="H13" s="12"/>
      <c r="I13" s="12"/>
      <c r="J13" s="29"/>
      <c r="K13" s="29"/>
      <c r="L13" s="29"/>
      <c r="M13" s="29"/>
      <c r="T13" s="29"/>
      <c r="U13" s="29"/>
    </row>
    <row r="14" spans="2:34" s="28" customFormat="1" x14ac:dyDescent="0.25">
      <c r="F14" s="12"/>
      <c r="G14" s="12"/>
      <c r="H14" s="12"/>
      <c r="I14" s="12"/>
      <c r="J14" s="29"/>
      <c r="K14" s="29"/>
      <c r="L14" s="29"/>
      <c r="M14" s="29"/>
      <c r="T14" s="29"/>
      <c r="U14" s="29"/>
    </row>
    <row r="15" spans="2:34" s="7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2:34" x14ac:dyDescent="0.25">
      <c r="B16" s="115" t="s">
        <v>22</v>
      </c>
      <c r="C16" s="115" t="s">
        <v>12</v>
      </c>
      <c r="D16" s="115" t="s">
        <v>11</v>
      </c>
      <c r="E16" s="115" t="s">
        <v>16</v>
      </c>
      <c r="F16" s="116" t="s">
        <v>19</v>
      </c>
      <c r="G16" s="110" t="s">
        <v>107</v>
      </c>
      <c r="H16" s="120" t="s">
        <v>48</v>
      </c>
      <c r="I16" s="121" t="s">
        <v>43</v>
      </c>
      <c r="J16" s="117" t="s">
        <v>9</v>
      </c>
      <c r="K16" s="118"/>
      <c r="L16" s="118"/>
      <c r="M16" s="119"/>
      <c r="N16" s="118"/>
      <c r="O16" s="109" t="s">
        <v>4</v>
      </c>
      <c r="P16" s="109"/>
      <c r="Q16" s="109"/>
      <c r="R16" s="109"/>
      <c r="S16" s="109"/>
      <c r="T16" s="109"/>
      <c r="U16" s="109"/>
      <c r="V16" s="109" t="s">
        <v>15</v>
      </c>
    </row>
    <row r="17" spans="1:22" s="19" customFormat="1" ht="78.75" x14ac:dyDescent="0.25">
      <c r="A17" s="8"/>
      <c r="B17" s="111"/>
      <c r="C17" s="111"/>
      <c r="D17" s="111"/>
      <c r="E17" s="111"/>
      <c r="F17" s="116"/>
      <c r="G17" s="111"/>
      <c r="H17" s="111"/>
      <c r="I17" s="111"/>
      <c r="J17" s="32" t="s">
        <v>2</v>
      </c>
      <c r="K17" s="32" t="s">
        <v>5</v>
      </c>
      <c r="L17" s="32" t="s">
        <v>27</v>
      </c>
      <c r="M17" s="32" t="s">
        <v>24</v>
      </c>
      <c r="N17" s="33" t="s">
        <v>68</v>
      </c>
      <c r="O17" s="31" t="s">
        <v>25</v>
      </c>
      <c r="P17" s="31" t="s">
        <v>0</v>
      </c>
      <c r="Q17" s="31" t="s">
        <v>17</v>
      </c>
      <c r="R17" s="31" t="s">
        <v>3</v>
      </c>
      <c r="S17" s="31" t="s">
        <v>8</v>
      </c>
      <c r="T17" s="31" t="s">
        <v>20</v>
      </c>
      <c r="U17" s="33" t="s">
        <v>101</v>
      </c>
      <c r="V17" s="109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ht="15.75" customHeight="1" x14ac:dyDescent="0.25">
      <c r="B19" s="128" t="s">
        <v>146</v>
      </c>
      <c r="C19" s="128" t="s">
        <v>155</v>
      </c>
      <c r="D19" s="128" t="s">
        <v>202</v>
      </c>
      <c r="E19" s="128" t="s">
        <v>169</v>
      </c>
      <c r="F19" s="91" t="s">
        <v>162</v>
      </c>
      <c r="G19" s="91" t="s">
        <v>7</v>
      </c>
      <c r="H19" s="91" t="s">
        <v>148</v>
      </c>
      <c r="I19" s="91">
        <v>2025</v>
      </c>
      <c r="J19" s="91">
        <v>6</v>
      </c>
      <c r="K19" s="92" t="s">
        <v>7</v>
      </c>
      <c r="L19" s="92" t="s">
        <v>7</v>
      </c>
      <c r="M19" s="92" t="s">
        <v>7</v>
      </c>
      <c r="N19" s="91" t="s">
        <v>149</v>
      </c>
      <c r="O19" s="91">
        <v>1</v>
      </c>
      <c r="P19" s="91">
        <f>0.952+0.774</f>
        <v>1.726</v>
      </c>
      <c r="Q19" s="91" t="s">
        <v>170</v>
      </c>
      <c r="R19" s="106" t="s">
        <v>171</v>
      </c>
      <c r="S19" s="106">
        <v>165.15</v>
      </c>
      <c r="T19" s="106">
        <v>1.26</v>
      </c>
      <c r="U19" s="107">
        <f t="shared" ref="U19:U23" si="0">O19*P19*S19*T19</f>
        <v>359.16161399999999</v>
      </c>
      <c r="V19" s="122" t="s">
        <v>147</v>
      </c>
    </row>
    <row r="20" spans="1:22" s="8" customFormat="1" ht="31.5" x14ac:dyDescent="0.25">
      <c r="B20" s="122"/>
      <c r="C20" s="122"/>
      <c r="D20" s="122"/>
      <c r="E20" s="122"/>
      <c r="F20" s="91" t="s">
        <v>162</v>
      </c>
      <c r="G20" s="91" t="s">
        <v>7</v>
      </c>
      <c r="H20" s="91" t="s">
        <v>148</v>
      </c>
      <c r="I20" s="91">
        <v>2025</v>
      </c>
      <c r="J20" s="91">
        <v>6</v>
      </c>
      <c r="K20" s="92" t="s">
        <v>7</v>
      </c>
      <c r="L20" s="92" t="s">
        <v>7</v>
      </c>
      <c r="M20" s="92" t="s">
        <v>7</v>
      </c>
      <c r="N20" s="91" t="s">
        <v>149</v>
      </c>
      <c r="O20" s="91">
        <v>1</v>
      </c>
      <c r="P20" s="106">
        <v>7</v>
      </c>
      <c r="Q20" s="106" t="s">
        <v>172</v>
      </c>
      <c r="R20" s="106" t="s">
        <v>173</v>
      </c>
      <c r="S20" s="106">
        <v>120.77</v>
      </c>
      <c r="T20" s="106">
        <v>1.26</v>
      </c>
      <c r="U20" s="107">
        <f t="shared" si="0"/>
        <v>1065.1913999999999</v>
      </c>
      <c r="V20" s="122"/>
    </row>
    <row r="21" spans="1:22" s="8" customFormat="1" ht="31.5" x14ac:dyDescent="0.25">
      <c r="B21" s="122"/>
      <c r="C21" s="122"/>
      <c r="D21" s="122"/>
      <c r="E21" s="122"/>
      <c r="F21" s="91" t="s">
        <v>162</v>
      </c>
      <c r="G21" s="91" t="s">
        <v>7</v>
      </c>
      <c r="H21" s="91" t="s">
        <v>148</v>
      </c>
      <c r="I21" s="91">
        <v>2025</v>
      </c>
      <c r="J21" s="91">
        <v>6</v>
      </c>
      <c r="K21" s="92" t="s">
        <v>7</v>
      </c>
      <c r="L21" s="92" t="s">
        <v>7</v>
      </c>
      <c r="M21" s="92" t="s">
        <v>7</v>
      </c>
      <c r="N21" s="91" t="s">
        <v>149</v>
      </c>
      <c r="O21" s="91">
        <v>1</v>
      </c>
      <c r="P21" s="106">
        <v>17</v>
      </c>
      <c r="Q21" s="106" t="s">
        <v>172</v>
      </c>
      <c r="R21" s="106" t="s">
        <v>174</v>
      </c>
      <c r="S21" s="106">
        <v>45.83</v>
      </c>
      <c r="T21" s="106">
        <v>1.26</v>
      </c>
      <c r="U21" s="107">
        <f t="shared" si="0"/>
        <v>981.67860000000007</v>
      </c>
      <c r="V21" s="122"/>
    </row>
    <row r="22" spans="1:22" s="8" customFormat="1" ht="15.75" customHeight="1" x14ac:dyDescent="0.25">
      <c r="B22" s="122"/>
      <c r="C22" s="122"/>
      <c r="D22" s="122"/>
      <c r="E22" s="122"/>
      <c r="F22" s="91" t="s">
        <v>162</v>
      </c>
      <c r="G22" s="91" t="s">
        <v>7</v>
      </c>
      <c r="H22" s="91" t="s">
        <v>148</v>
      </c>
      <c r="I22" s="91">
        <v>2025</v>
      </c>
      <c r="J22" s="91">
        <v>6</v>
      </c>
      <c r="K22" s="92" t="s">
        <v>7</v>
      </c>
      <c r="L22" s="92" t="s">
        <v>7</v>
      </c>
      <c r="M22" s="92" t="s">
        <v>7</v>
      </c>
      <c r="N22" s="91" t="s">
        <v>149</v>
      </c>
      <c r="O22" s="91">
        <v>1</v>
      </c>
      <c r="P22" s="87">
        <v>2</v>
      </c>
      <c r="Q22" s="106" t="s">
        <v>172</v>
      </c>
      <c r="R22" s="87" t="s">
        <v>175</v>
      </c>
      <c r="S22" s="87">
        <v>45.83</v>
      </c>
      <c r="T22" s="108">
        <v>1.26</v>
      </c>
      <c r="U22" s="107">
        <f t="shared" si="0"/>
        <v>115.49159999999999</v>
      </c>
      <c r="V22" s="122"/>
    </row>
    <row r="23" spans="1:22" s="8" customFormat="1" ht="31.5" x14ac:dyDescent="0.25">
      <c r="B23" s="122"/>
      <c r="C23" s="122"/>
      <c r="D23" s="122"/>
      <c r="E23" s="123"/>
      <c r="F23" s="91" t="s">
        <v>162</v>
      </c>
      <c r="G23" s="91" t="s">
        <v>7</v>
      </c>
      <c r="H23" s="91" t="s">
        <v>148</v>
      </c>
      <c r="I23" s="91">
        <v>2025</v>
      </c>
      <c r="J23" s="91">
        <v>6</v>
      </c>
      <c r="K23" s="92" t="s">
        <v>7</v>
      </c>
      <c r="L23" s="92" t="s">
        <v>7</v>
      </c>
      <c r="M23" s="92" t="s">
        <v>7</v>
      </c>
      <c r="N23" s="91" t="s">
        <v>149</v>
      </c>
      <c r="O23" s="91">
        <v>1</v>
      </c>
      <c r="P23" s="87">
        <v>42</v>
      </c>
      <c r="Q23" s="106" t="s">
        <v>172</v>
      </c>
      <c r="R23" s="87" t="s">
        <v>176</v>
      </c>
      <c r="S23" s="87">
        <v>33.99</v>
      </c>
      <c r="T23" s="108">
        <v>1.26</v>
      </c>
      <c r="U23" s="107">
        <f t="shared" si="0"/>
        <v>1798.7508000000003</v>
      </c>
      <c r="V23" s="122"/>
    </row>
    <row r="24" spans="1:22" s="8" customFormat="1" x14ac:dyDescent="0.25">
      <c r="B24" s="122"/>
      <c r="C24" s="122"/>
      <c r="D24" s="122"/>
      <c r="E24" s="129" t="s">
        <v>163</v>
      </c>
      <c r="F24" s="91" t="s">
        <v>162</v>
      </c>
      <c r="G24" s="91" t="s">
        <v>7</v>
      </c>
      <c r="H24" s="91" t="s">
        <v>148</v>
      </c>
      <c r="I24" s="91">
        <v>2025</v>
      </c>
      <c r="J24" s="91">
        <v>6</v>
      </c>
      <c r="K24" s="92" t="s">
        <v>7</v>
      </c>
      <c r="L24" s="92" t="s">
        <v>7</v>
      </c>
      <c r="M24" s="92" t="s">
        <v>7</v>
      </c>
      <c r="N24" s="91" t="s">
        <v>149</v>
      </c>
      <c r="O24" s="91">
        <v>1</v>
      </c>
      <c r="P24" s="105">
        <v>3</v>
      </c>
      <c r="Q24" s="106" t="s">
        <v>177</v>
      </c>
      <c r="R24" s="105" t="s">
        <v>182</v>
      </c>
      <c r="S24" s="105">
        <v>2719.69</v>
      </c>
      <c r="T24" s="102">
        <v>1.26</v>
      </c>
      <c r="U24" s="107">
        <f>O24*P24*S24*T24</f>
        <v>10280.4282</v>
      </c>
      <c r="V24" s="122"/>
    </row>
    <row r="25" spans="1:22" s="8" customFormat="1" x14ac:dyDescent="0.25">
      <c r="B25" s="122"/>
      <c r="C25" s="122"/>
      <c r="D25" s="122"/>
      <c r="E25" s="130"/>
      <c r="F25" s="91" t="s">
        <v>162</v>
      </c>
      <c r="G25" s="91" t="s">
        <v>7</v>
      </c>
      <c r="H25" s="91" t="s">
        <v>148</v>
      </c>
      <c r="I25" s="91">
        <v>2025</v>
      </c>
      <c r="J25" s="91">
        <v>6</v>
      </c>
      <c r="K25" s="92" t="s">
        <v>7</v>
      </c>
      <c r="L25" s="92" t="s">
        <v>7</v>
      </c>
      <c r="M25" s="92" t="s">
        <v>7</v>
      </c>
      <c r="N25" s="91" t="s">
        <v>149</v>
      </c>
      <c r="O25" s="91">
        <v>1</v>
      </c>
      <c r="P25" s="105">
        <v>4</v>
      </c>
      <c r="Q25" s="106" t="s">
        <v>177</v>
      </c>
      <c r="R25" s="105" t="s">
        <v>183</v>
      </c>
      <c r="S25" s="105">
        <v>2222.1</v>
      </c>
      <c r="T25" s="102">
        <v>1.26</v>
      </c>
      <c r="U25" s="107">
        <f>O25*P25*S25*T25</f>
        <v>11199.384</v>
      </c>
      <c r="V25" s="122"/>
    </row>
    <row r="26" spans="1:22" s="8" customFormat="1" x14ac:dyDescent="0.25">
      <c r="B26" s="122"/>
      <c r="C26" s="122"/>
      <c r="D26" s="122"/>
      <c r="E26" s="129" t="s">
        <v>164</v>
      </c>
      <c r="F26" s="91" t="s">
        <v>162</v>
      </c>
      <c r="G26" s="91" t="s">
        <v>7</v>
      </c>
      <c r="H26" s="91" t="s">
        <v>148</v>
      </c>
      <c r="I26" s="91">
        <v>2025</v>
      </c>
      <c r="J26" s="91">
        <v>6</v>
      </c>
      <c r="K26" s="92" t="s">
        <v>7</v>
      </c>
      <c r="L26" s="92" t="s">
        <v>7</v>
      </c>
      <c r="M26" s="92" t="s">
        <v>7</v>
      </c>
      <c r="N26" s="91" t="s">
        <v>149</v>
      </c>
      <c r="O26" s="91">
        <v>1</v>
      </c>
      <c r="P26" s="105">
        <v>7</v>
      </c>
      <c r="Q26" s="106" t="s">
        <v>178</v>
      </c>
      <c r="R26" s="105" t="s">
        <v>156</v>
      </c>
      <c r="S26" s="105">
        <v>262.52999999999997</v>
      </c>
      <c r="T26" s="102">
        <v>1.26</v>
      </c>
      <c r="U26" s="107">
        <f t="shared" ref="U26:U34" si="1">O26*P26*S26*T26</f>
        <v>2315.5146</v>
      </c>
      <c r="V26" s="122"/>
    </row>
    <row r="27" spans="1:22" s="8" customFormat="1" x14ac:dyDescent="0.25">
      <c r="B27" s="122"/>
      <c r="C27" s="122"/>
      <c r="D27" s="122"/>
      <c r="E27" s="130"/>
      <c r="F27" s="91" t="s">
        <v>162</v>
      </c>
      <c r="G27" s="91" t="s">
        <v>7</v>
      </c>
      <c r="H27" s="91" t="s">
        <v>148</v>
      </c>
      <c r="I27" s="91">
        <v>2025</v>
      </c>
      <c r="J27" s="91">
        <v>6</v>
      </c>
      <c r="K27" s="92" t="s">
        <v>7</v>
      </c>
      <c r="L27" s="92" t="s">
        <v>7</v>
      </c>
      <c r="M27" s="92" t="s">
        <v>7</v>
      </c>
      <c r="N27" s="91" t="s">
        <v>149</v>
      </c>
      <c r="O27" s="91">
        <v>1</v>
      </c>
      <c r="P27" s="105">
        <v>95</v>
      </c>
      <c r="Q27" s="106" t="s">
        <v>178</v>
      </c>
      <c r="R27" s="105" t="s">
        <v>157</v>
      </c>
      <c r="S27" s="105">
        <v>85.79</v>
      </c>
      <c r="T27" s="102">
        <v>1.26</v>
      </c>
      <c r="U27" s="107">
        <f t="shared" si="1"/>
        <v>10269.063</v>
      </c>
      <c r="V27" s="122"/>
    </row>
    <row r="28" spans="1:22" s="8" customFormat="1" ht="15.75" customHeight="1" x14ac:dyDescent="0.25">
      <c r="B28" s="122"/>
      <c r="C28" s="122"/>
      <c r="D28" s="122"/>
      <c r="E28" s="129" t="s">
        <v>165</v>
      </c>
      <c r="F28" s="91" t="s">
        <v>162</v>
      </c>
      <c r="G28" s="91" t="s">
        <v>7</v>
      </c>
      <c r="H28" s="91" t="s">
        <v>148</v>
      </c>
      <c r="I28" s="91">
        <v>2025</v>
      </c>
      <c r="J28" s="91">
        <v>6</v>
      </c>
      <c r="K28" s="92" t="s">
        <v>7</v>
      </c>
      <c r="L28" s="92" t="s">
        <v>7</v>
      </c>
      <c r="M28" s="92" t="s">
        <v>7</v>
      </c>
      <c r="N28" s="91" t="s">
        <v>149</v>
      </c>
      <c r="O28" s="91">
        <v>1</v>
      </c>
      <c r="P28" s="105">
        <v>7</v>
      </c>
      <c r="Q28" s="106" t="s">
        <v>178</v>
      </c>
      <c r="R28" s="105" t="s">
        <v>158</v>
      </c>
      <c r="S28" s="105">
        <v>320.38</v>
      </c>
      <c r="T28" s="102">
        <v>1.26</v>
      </c>
      <c r="U28" s="107">
        <f t="shared" si="1"/>
        <v>2825.7516000000001</v>
      </c>
      <c r="V28" s="122"/>
    </row>
    <row r="29" spans="1:22" s="8" customFormat="1" x14ac:dyDescent="0.25">
      <c r="B29" s="122"/>
      <c r="C29" s="122"/>
      <c r="D29" s="122"/>
      <c r="E29" s="131"/>
      <c r="F29" s="91" t="s">
        <v>162</v>
      </c>
      <c r="G29" s="91" t="s">
        <v>7</v>
      </c>
      <c r="H29" s="91" t="s">
        <v>148</v>
      </c>
      <c r="I29" s="91">
        <v>2025</v>
      </c>
      <c r="J29" s="91">
        <v>6</v>
      </c>
      <c r="K29" s="92" t="s">
        <v>7</v>
      </c>
      <c r="L29" s="92" t="s">
        <v>7</v>
      </c>
      <c r="M29" s="92" t="s">
        <v>7</v>
      </c>
      <c r="N29" s="91" t="s">
        <v>149</v>
      </c>
      <c r="O29" s="91">
        <v>1</v>
      </c>
      <c r="P29" s="105">
        <v>2</v>
      </c>
      <c r="Q29" s="106" t="s">
        <v>178</v>
      </c>
      <c r="R29" s="105" t="s">
        <v>179</v>
      </c>
      <c r="S29" s="105">
        <v>449.58</v>
      </c>
      <c r="T29" s="102">
        <v>1.26</v>
      </c>
      <c r="U29" s="107">
        <f t="shared" si="1"/>
        <v>1132.9415999999999</v>
      </c>
      <c r="V29" s="122"/>
    </row>
    <row r="30" spans="1:22" s="8" customFormat="1" x14ac:dyDescent="0.25">
      <c r="B30" s="122"/>
      <c r="C30" s="122"/>
      <c r="D30" s="122"/>
      <c r="E30" s="131"/>
      <c r="F30" s="91" t="s">
        <v>162</v>
      </c>
      <c r="G30" s="91" t="s">
        <v>7</v>
      </c>
      <c r="H30" s="91" t="s">
        <v>148</v>
      </c>
      <c r="I30" s="91">
        <v>2025</v>
      </c>
      <c r="J30" s="91">
        <v>6</v>
      </c>
      <c r="K30" s="92" t="s">
        <v>7</v>
      </c>
      <c r="L30" s="92" t="s">
        <v>7</v>
      </c>
      <c r="M30" s="92" t="s">
        <v>7</v>
      </c>
      <c r="N30" s="91" t="s">
        <v>149</v>
      </c>
      <c r="O30" s="91">
        <v>1</v>
      </c>
      <c r="P30" s="105">
        <v>7</v>
      </c>
      <c r="Q30" s="106" t="s">
        <v>178</v>
      </c>
      <c r="R30" s="105" t="s">
        <v>159</v>
      </c>
      <c r="S30" s="105">
        <v>144.6</v>
      </c>
      <c r="T30" s="102">
        <v>1.26</v>
      </c>
      <c r="U30" s="107">
        <f t="shared" si="1"/>
        <v>1275.3719999999998</v>
      </c>
      <c r="V30" s="122"/>
    </row>
    <row r="31" spans="1:22" s="8" customFormat="1" x14ac:dyDescent="0.25">
      <c r="B31" s="122"/>
      <c r="C31" s="122"/>
      <c r="D31" s="122"/>
      <c r="E31" s="104"/>
      <c r="F31" s="91" t="s">
        <v>162</v>
      </c>
      <c r="G31" s="91" t="s">
        <v>7</v>
      </c>
      <c r="H31" s="91" t="s">
        <v>148</v>
      </c>
      <c r="I31" s="91">
        <v>2025</v>
      </c>
      <c r="J31" s="91">
        <v>6</v>
      </c>
      <c r="K31" s="92" t="s">
        <v>7</v>
      </c>
      <c r="L31" s="92" t="s">
        <v>7</v>
      </c>
      <c r="M31" s="92" t="s">
        <v>7</v>
      </c>
      <c r="N31" s="91" t="s">
        <v>149</v>
      </c>
      <c r="O31" s="91">
        <v>1</v>
      </c>
      <c r="P31" s="105">
        <f>7*3+21</f>
        <v>42</v>
      </c>
      <c r="Q31" s="106" t="s">
        <v>178</v>
      </c>
      <c r="R31" s="105" t="s">
        <v>160</v>
      </c>
      <c r="S31" s="105">
        <v>373.52</v>
      </c>
      <c r="T31" s="102">
        <v>1.26</v>
      </c>
      <c r="U31" s="107">
        <f t="shared" si="1"/>
        <v>19766.678400000001</v>
      </c>
      <c r="V31" s="122"/>
    </row>
    <row r="32" spans="1:22" s="8" customFormat="1" ht="31.5" x14ac:dyDescent="0.25">
      <c r="B32" s="122"/>
      <c r="C32" s="122"/>
      <c r="D32" s="122"/>
      <c r="E32" s="105" t="s">
        <v>166</v>
      </c>
      <c r="F32" s="91" t="s">
        <v>162</v>
      </c>
      <c r="G32" s="91" t="s">
        <v>7</v>
      </c>
      <c r="H32" s="91" t="s">
        <v>148</v>
      </c>
      <c r="I32" s="91">
        <v>2025</v>
      </c>
      <c r="J32" s="91">
        <v>6</v>
      </c>
      <c r="K32" s="92" t="s">
        <v>7</v>
      </c>
      <c r="L32" s="92" t="s">
        <v>7</v>
      </c>
      <c r="M32" s="92" t="s">
        <v>7</v>
      </c>
      <c r="N32" s="91" t="s">
        <v>149</v>
      </c>
      <c r="O32" s="91">
        <v>1</v>
      </c>
      <c r="P32" s="105">
        <v>7</v>
      </c>
      <c r="Q32" s="106" t="s">
        <v>180</v>
      </c>
      <c r="R32" s="105" t="s">
        <v>184</v>
      </c>
      <c r="S32" s="105">
        <v>233.31</v>
      </c>
      <c r="T32" s="102">
        <v>1.26</v>
      </c>
      <c r="U32" s="107">
        <f t="shared" si="1"/>
        <v>2057.7942000000003</v>
      </c>
      <c r="V32" s="122"/>
    </row>
    <row r="33" spans="2:22" s="8" customFormat="1" ht="31.5" x14ac:dyDescent="0.25">
      <c r="B33" s="122"/>
      <c r="C33" s="122"/>
      <c r="D33" s="122"/>
      <c r="E33" s="132" t="s">
        <v>167</v>
      </c>
      <c r="F33" s="91" t="s">
        <v>162</v>
      </c>
      <c r="G33" s="91" t="s">
        <v>7</v>
      </c>
      <c r="H33" s="91" t="s">
        <v>148</v>
      </c>
      <c r="I33" s="91">
        <v>2025</v>
      </c>
      <c r="J33" s="91">
        <v>6</v>
      </c>
      <c r="K33" s="92" t="s">
        <v>7</v>
      </c>
      <c r="L33" s="92" t="s">
        <v>7</v>
      </c>
      <c r="M33" s="92" t="s">
        <v>7</v>
      </c>
      <c r="N33" s="91" t="s">
        <v>149</v>
      </c>
      <c r="O33" s="91">
        <v>1</v>
      </c>
      <c r="P33" s="103">
        <f>2.007+0.08</f>
        <v>2.0870000000000002</v>
      </c>
      <c r="Q33" s="106" t="s">
        <v>181</v>
      </c>
      <c r="R33" s="105" t="s">
        <v>151</v>
      </c>
      <c r="S33" s="105">
        <v>798.88</v>
      </c>
      <c r="T33" s="102">
        <v>1.26</v>
      </c>
      <c r="U33" s="107">
        <f t="shared" si="1"/>
        <v>2100.7508256000001</v>
      </c>
      <c r="V33" s="122"/>
    </row>
    <row r="34" spans="2:22" s="8" customFormat="1" x14ac:dyDescent="0.25">
      <c r="B34" s="122"/>
      <c r="C34" s="122"/>
      <c r="D34" s="122"/>
      <c r="E34" s="132"/>
      <c r="F34" s="91" t="s">
        <v>162</v>
      </c>
      <c r="G34" s="91" t="s">
        <v>7</v>
      </c>
      <c r="H34" s="91" t="s">
        <v>148</v>
      </c>
      <c r="I34" s="91">
        <v>2025</v>
      </c>
      <c r="J34" s="91">
        <v>6</v>
      </c>
      <c r="K34" s="92" t="s">
        <v>7</v>
      </c>
      <c r="L34" s="92" t="s">
        <v>7</v>
      </c>
      <c r="M34" s="92" t="s">
        <v>7</v>
      </c>
      <c r="N34" s="91" t="s">
        <v>149</v>
      </c>
      <c r="O34" s="91">
        <v>1</v>
      </c>
      <c r="P34" s="105">
        <v>1.3280000000000001</v>
      </c>
      <c r="Q34" s="106" t="s">
        <v>170</v>
      </c>
      <c r="R34" s="105" t="s">
        <v>161</v>
      </c>
      <c r="S34" s="105">
        <v>1162.22</v>
      </c>
      <c r="T34" s="102">
        <v>1.26</v>
      </c>
      <c r="U34" s="107">
        <f t="shared" si="1"/>
        <v>1944.7194816000001</v>
      </c>
      <c r="V34" s="122"/>
    </row>
    <row r="35" spans="2:22" s="8" customFormat="1" ht="47.25" x14ac:dyDescent="0.25">
      <c r="B35" s="122"/>
      <c r="C35" s="122"/>
      <c r="D35" s="122"/>
      <c r="E35" s="105" t="s">
        <v>153</v>
      </c>
      <c r="F35" s="91" t="s">
        <v>162</v>
      </c>
      <c r="G35" s="91" t="s">
        <v>7</v>
      </c>
      <c r="H35" s="91" t="s">
        <v>148</v>
      </c>
      <c r="I35" s="91">
        <v>2025</v>
      </c>
      <c r="J35" s="91">
        <v>6</v>
      </c>
      <c r="K35" s="92" t="s">
        <v>7</v>
      </c>
      <c r="L35" s="92" t="s">
        <v>7</v>
      </c>
      <c r="M35" s="92" t="s">
        <v>7</v>
      </c>
      <c r="N35" s="91" t="s">
        <v>149</v>
      </c>
      <c r="O35" s="91">
        <v>1</v>
      </c>
      <c r="P35" s="105">
        <v>1</v>
      </c>
      <c r="Q35" s="101" t="s">
        <v>150</v>
      </c>
      <c r="R35" s="105" t="s">
        <v>152</v>
      </c>
      <c r="S35" s="105">
        <v>10637.53</v>
      </c>
      <c r="T35" s="103">
        <v>1</v>
      </c>
      <c r="U35" s="107">
        <f>O35*P35*S35*T35</f>
        <v>10637.53</v>
      </c>
      <c r="V35" s="123"/>
    </row>
    <row r="36" spans="2:22" s="6" customFormat="1" ht="31.5" x14ac:dyDescent="0.25">
      <c r="B36" s="13"/>
      <c r="C36" s="16"/>
      <c r="D36" s="14"/>
      <c r="E36" s="20" t="s">
        <v>26</v>
      </c>
      <c r="F36" s="1" t="s">
        <v>7</v>
      </c>
      <c r="G36" s="1" t="s">
        <v>7</v>
      </c>
      <c r="H36" s="1" t="s">
        <v>7</v>
      </c>
      <c r="I36" s="1" t="s">
        <v>7</v>
      </c>
      <c r="J36" s="1" t="s">
        <v>7</v>
      </c>
      <c r="K36" s="1" t="s">
        <v>7</v>
      </c>
      <c r="L36" s="1" t="s">
        <v>7</v>
      </c>
      <c r="M36" s="1" t="s">
        <v>7</v>
      </c>
      <c r="N36" s="1" t="s">
        <v>7</v>
      </c>
      <c r="O36" s="1" t="s">
        <v>7</v>
      </c>
      <c r="P36" s="1" t="s">
        <v>7</v>
      </c>
      <c r="Q36" s="1" t="s">
        <v>7</v>
      </c>
      <c r="R36" s="1" t="s">
        <v>7</v>
      </c>
      <c r="S36" s="1" t="s">
        <v>7</v>
      </c>
      <c r="T36" s="21" t="s">
        <v>7</v>
      </c>
      <c r="U36" s="93">
        <f>SUM(U19:U35)</f>
        <v>80126.201921200001</v>
      </c>
      <c r="V36" s="21" t="s">
        <v>7</v>
      </c>
    </row>
    <row r="38" spans="2:22" ht="18.75" x14ac:dyDescent="0.25">
      <c r="B38" s="112" t="s">
        <v>78</v>
      </c>
      <c r="C38" s="112"/>
      <c r="D38" s="112"/>
      <c r="E38" s="112"/>
      <c r="F38" s="112"/>
      <c r="G38" s="112"/>
      <c r="H38" s="112"/>
      <c r="I38" s="112"/>
    </row>
    <row r="39" spans="2:22" x14ac:dyDescent="0.25">
      <c r="C39" s="69"/>
      <c r="D39" s="69"/>
      <c r="E39" s="69"/>
      <c r="F39" s="69"/>
      <c r="G39" s="69"/>
      <c r="H39" s="69"/>
      <c r="I39" s="69"/>
    </row>
    <row r="40" spans="2:22" x14ac:dyDescent="0.25">
      <c r="B40" s="69"/>
    </row>
    <row r="41" spans="2:22" s="57" customFormat="1" x14ac:dyDescent="0.25">
      <c r="B41" s="65" t="s">
        <v>47</v>
      </c>
      <c r="C41" s="56"/>
      <c r="D41" s="56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</row>
    <row r="42" spans="2:22" s="57" customFormat="1" x14ac:dyDescent="0.25">
      <c r="B42" s="59" t="s">
        <v>120</v>
      </c>
      <c r="C42" s="56"/>
      <c r="D42" s="56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</row>
    <row r="43" spans="2:22" s="57" customFormat="1" x14ac:dyDescent="0.25">
      <c r="B43" s="59" t="s">
        <v>105</v>
      </c>
      <c r="C43" s="56"/>
      <c r="D43" s="56"/>
      <c r="J43" s="58"/>
      <c r="K43" s="58"/>
      <c r="L43" s="58"/>
      <c r="M43" s="58"/>
      <c r="N43" s="58"/>
      <c r="O43" s="58"/>
      <c r="P43" s="58"/>
    </row>
    <row r="44" spans="2:22" s="57" customFormat="1" ht="54" customHeight="1" x14ac:dyDescent="0.25">
      <c r="B44" s="124" t="s">
        <v>44</v>
      </c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</row>
    <row r="45" spans="2:22" s="57" customFormat="1" x14ac:dyDescent="0.25">
      <c r="B45" s="126" t="s">
        <v>119</v>
      </c>
      <c r="C45" s="126"/>
      <c r="D45" s="126"/>
      <c r="E45" s="126"/>
      <c r="F45" s="126"/>
      <c r="G45" s="126"/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126"/>
      <c r="U45" s="126"/>
    </row>
    <row r="46" spans="2:22" s="57" customFormat="1" x14ac:dyDescent="0.25">
      <c r="B46" s="127" t="s">
        <v>121</v>
      </c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</row>
    <row r="47" spans="2:22" s="57" customFormat="1" ht="21" customHeight="1" x14ac:dyDescent="0.25">
      <c r="B47" s="124" t="s">
        <v>144</v>
      </c>
      <c r="C47" s="124"/>
      <c r="D47" s="124"/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124"/>
      <c r="Q47" s="124"/>
      <c r="R47" s="124"/>
      <c r="S47" s="124"/>
      <c r="T47" s="124"/>
      <c r="U47" s="124"/>
    </row>
    <row r="48" spans="2:22" s="57" customFormat="1" ht="18.75" x14ac:dyDescent="0.25">
      <c r="B48" s="59" t="s">
        <v>77</v>
      </c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</row>
    <row r="49" spans="2:21" s="57" customFormat="1" x14ac:dyDescent="0.25">
      <c r="B49" s="59"/>
      <c r="C49" s="124" t="s">
        <v>70</v>
      </c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</row>
    <row r="50" spans="2:21" s="57" customFormat="1" x14ac:dyDescent="0.25">
      <c r="B50" s="59"/>
      <c r="C50" s="124" t="s">
        <v>71</v>
      </c>
      <c r="D50" s="124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124"/>
      <c r="R50" s="124"/>
      <c r="S50" s="124"/>
      <c r="T50" s="124"/>
    </row>
    <row r="51" spans="2:21" s="57" customFormat="1" x14ac:dyDescent="0.25">
      <c r="B51" s="59"/>
      <c r="C51" s="124" t="s">
        <v>72</v>
      </c>
      <c r="D51" s="124"/>
      <c r="E51" s="124"/>
      <c r="F51" s="124"/>
      <c r="G51" s="124"/>
      <c r="H51" s="124"/>
      <c r="I51" s="124"/>
      <c r="J51" s="124"/>
      <c r="K51" s="124"/>
      <c r="L51" s="124"/>
      <c r="M51" s="124"/>
      <c r="N51" s="124"/>
      <c r="O51" s="124"/>
      <c r="P51" s="124"/>
      <c r="Q51" s="124"/>
      <c r="R51" s="124"/>
      <c r="S51" s="124"/>
      <c r="T51" s="124"/>
    </row>
    <row r="52" spans="2:21" s="57" customFormat="1" x14ac:dyDescent="0.25">
      <c r="B52" s="59"/>
      <c r="C52" s="124" t="s">
        <v>73</v>
      </c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  <c r="T52" s="124"/>
    </row>
    <row r="53" spans="2:21" s="57" customFormat="1" x14ac:dyDescent="0.25">
      <c r="B53" s="59"/>
      <c r="C53" s="124" t="s">
        <v>74</v>
      </c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4"/>
    </row>
    <row r="54" spans="2:21" s="57" customFormat="1" x14ac:dyDescent="0.25">
      <c r="B54" s="59"/>
      <c r="C54" s="124" t="s">
        <v>75</v>
      </c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24"/>
      <c r="S54" s="124"/>
      <c r="T54" s="124"/>
    </row>
    <row r="55" spans="2:21" s="57" customFormat="1" x14ac:dyDescent="0.25">
      <c r="B55" s="59"/>
      <c r="C55" s="124" t="s">
        <v>76</v>
      </c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  <c r="O55" s="124"/>
      <c r="P55" s="124"/>
      <c r="Q55" s="124"/>
      <c r="R55" s="124"/>
      <c r="S55" s="124"/>
      <c r="T55" s="124"/>
    </row>
    <row r="56" spans="2:21" s="57" customFormat="1" x14ac:dyDescent="0.25">
      <c r="B56" s="127" t="s">
        <v>49</v>
      </c>
      <c r="C56" s="127"/>
      <c r="D56" s="127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27"/>
      <c r="Q56" s="127"/>
      <c r="R56" s="127"/>
      <c r="S56" s="127"/>
      <c r="T56" s="127"/>
      <c r="U56" s="127"/>
    </row>
    <row r="57" spans="2:21" s="57" customFormat="1" ht="36" customHeight="1" x14ac:dyDescent="0.25">
      <c r="B57" s="124" t="s">
        <v>45</v>
      </c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O57" s="124"/>
      <c r="P57" s="124"/>
      <c r="Q57" s="124"/>
      <c r="R57" s="124"/>
      <c r="S57" s="124"/>
      <c r="T57" s="124"/>
      <c r="U57" s="124"/>
    </row>
    <row r="58" spans="2:21" s="57" customFormat="1" x14ac:dyDescent="0.25">
      <c r="B58" s="124" t="s">
        <v>46</v>
      </c>
      <c r="C58" s="124"/>
      <c r="D58" s="124"/>
      <c r="E58" s="124"/>
      <c r="F58" s="124"/>
      <c r="G58" s="124"/>
      <c r="H58" s="124"/>
      <c r="I58" s="124"/>
      <c r="J58" s="124"/>
      <c r="K58" s="124"/>
      <c r="L58" s="124"/>
      <c r="M58" s="124"/>
      <c r="N58" s="124"/>
      <c r="O58" s="124"/>
      <c r="P58" s="124"/>
      <c r="Q58" s="124"/>
      <c r="R58" s="124"/>
      <c r="S58" s="124"/>
      <c r="T58" s="124"/>
      <c r="U58" s="124"/>
    </row>
    <row r="59" spans="2:21" s="57" customFormat="1" x14ac:dyDescent="0.25">
      <c r="B59" s="124" t="s">
        <v>122</v>
      </c>
      <c r="C59" s="124"/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24"/>
      <c r="R59" s="124"/>
      <c r="S59" s="124"/>
      <c r="T59" s="124"/>
      <c r="U59" s="124"/>
    </row>
    <row r="60" spans="2:21" s="57" customFormat="1" x14ac:dyDescent="0.25">
      <c r="B60" s="124" t="s">
        <v>123</v>
      </c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</row>
    <row r="61" spans="2:21" s="57" customFormat="1" x14ac:dyDescent="0.25">
      <c r="B61" s="64"/>
      <c r="C61" s="124" t="s">
        <v>83</v>
      </c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24"/>
      <c r="S61" s="124"/>
      <c r="T61" s="124"/>
      <c r="U61" s="124"/>
    </row>
    <row r="62" spans="2:21" s="57" customFormat="1" x14ac:dyDescent="0.25">
      <c r="B62" s="64"/>
      <c r="C62" s="124" t="s">
        <v>82</v>
      </c>
      <c r="D62" s="124"/>
      <c r="E62" s="124"/>
      <c r="F62" s="124"/>
      <c r="G62" s="124"/>
      <c r="H62" s="124"/>
      <c r="I62" s="124"/>
      <c r="J62" s="124"/>
      <c r="K62" s="124"/>
      <c r="L62" s="124"/>
      <c r="M62" s="124"/>
      <c r="N62" s="124"/>
      <c r="O62" s="124"/>
      <c r="P62" s="124"/>
      <c r="Q62" s="124"/>
      <c r="R62" s="124"/>
      <c r="S62" s="124"/>
      <c r="T62" s="124"/>
      <c r="U62" s="124"/>
    </row>
    <row r="63" spans="2:21" s="57" customFormat="1" x14ac:dyDescent="0.25">
      <c r="B63" s="64"/>
      <c r="C63" s="124" t="s">
        <v>84</v>
      </c>
      <c r="D63" s="124"/>
      <c r="E63" s="124"/>
      <c r="F63" s="124"/>
      <c r="G63" s="124"/>
      <c r="H63" s="124"/>
      <c r="I63" s="124"/>
      <c r="J63" s="124"/>
      <c r="K63" s="124"/>
      <c r="L63" s="124"/>
      <c r="M63" s="124"/>
      <c r="N63" s="124"/>
      <c r="O63" s="124"/>
      <c r="P63" s="124"/>
      <c r="Q63" s="124"/>
      <c r="R63" s="124"/>
      <c r="S63" s="124"/>
      <c r="T63" s="124"/>
      <c r="U63" s="124"/>
    </row>
    <row r="64" spans="2:21" s="57" customFormat="1" x14ac:dyDescent="0.25">
      <c r="B64" s="64"/>
      <c r="C64" s="124" t="s">
        <v>85</v>
      </c>
      <c r="D64" s="124"/>
      <c r="E64" s="124"/>
      <c r="F64" s="124"/>
      <c r="G64" s="124"/>
      <c r="H64" s="124"/>
      <c r="I64" s="124"/>
      <c r="J64" s="124"/>
      <c r="K64" s="124"/>
      <c r="L64" s="124"/>
      <c r="M64" s="124"/>
      <c r="N64" s="124"/>
      <c r="O64" s="124"/>
      <c r="P64" s="124"/>
      <c r="Q64" s="124"/>
      <c r="R64" s="124"/>
      <c r="S64" s="124"/>
      <c r="T64" s="124"/>
      <c r="U64" s="124"/>
    </row>
    <row r="65" spans="2:21" s="57" customFormat="1" x14ac:dyDescent="0.25">
      <c r="B65" s="64"/>
      <c r="C65" s="124" t="s">
        <v>86</v>
      </c>
      <c r="D65" s="124"/>
      <c r="E65" s="124"/>
      <c r="F65" s="124"/>
      <c r="G65" s="124"/>
      <c r="H65" s="124"/>
      <c r="I65" s="124"/>
      <c r="J65" s="124"/>
      <c r="K65" s="124"/>
      <c r="L65" s="124"/>
      <c r="M65" s="124"/>
      <c r="N65" s="124"/>
      <c r="O65" s="124"/>
      <c r="P65" s="124"/>
      <c r="Q65" s="124"/>
      <c r="R65" s="124"/>
      <c r="S65" s="124"/>
      <c r="T65" s="124"/>
      <c r="U65" s="124"/>
    </row>
    <row r="66" spans="2:21" s="57" customFormat="1" x14ac:dyDescent="0.25">
      <c r="B66" s="64"/>
      <c r="C66" s="124" t="s">
        <v>87</v>
      </c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</row>
    <row r="67" spans="2:21" s="57" customFormat="1" x14ac:dyDescent="0.25">
      <c r="B67" s="64"/>
      <c r="C67" s="124" t="s">
        <v>88</v>
      </c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</row>
    <row r="68" spans="2:21" s="57" customFormat="1" x14ac:dyDescent="0.25">
      <c r="B68" s="64"/>
      <c r="C68" s="124" t="s">
        <v>93</v>
      </c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</row>
    <row r="69" spans="2:21" s="57" customFormat="1" x14ac:dyDescent="0.25">
      <c r="B69" s="64"/>
      <c r="C69" s="124" t="s">
        <v>89</v>
      </c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4"/>
    </row>
    <row r="70" spans="2:21" s="57" customFormat="1" x14ac:dyDescent="0.25">
      <c r="B70" s="64"/>
      <c r="C70" s="124" t="s">
        <v>90</v>
      </c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124"/>
    </row>
    <row r="71" spans="2:21" s="57" customFormat="1" x14ac:dyDescent="0.25">
      <c r="B71" s="64"/>
      <c r="C71" s="124" t="s">
        <v>91</v>
      </c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</row>
    <row r="72" spans="2:21" s="57" customFormat="1" x14ac:dyDescent="0.25">
      <c r="B72" s="64"/>
      <c r="C72" s="124" t="s">
        <v>92</v>
      </c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</row>
    <row r="73" spans="2:21" s="57" customFormat="1" x14ac:dyDescent="0.25">
      <c r="B73" s="125" t="s">
        <v>94</v>
      </c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</row>
    <row r="74" spans="2:21" s="57" customFormat="1" x14ac:dyDescent="0.25">
      <c r="B74" s="125" t="s">
        <v>69</v>
      </c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</row>
    <row r="75" spans="2:21" s="57" customFormat="1" x14ac:dyDescent="0.25">
      <c r="B75" s="125" t="s">
        <v>124</v>
      </c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</row>
    <row r="76" spans="2:21" s="57" customFormat="1" x14ac:dyDescent="0.25">
      <c r="B76" s="125" t="s">
        <v>125</v>
      </c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</row>
    <row r="77" spans="2:21" s="57" customFormat="1" x14ac:dyDescent="0.25">
      <c r="B77" s="125" t="s">
        <v>126</v>
      </c>
      <c r="C77" s="125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</row>
    <row r="78" spans="2:21" s="57" customFormat="1" x14ac:dyDescent="0.25">
      <c r="B78" s="125" t="s">
        <v>127</v>
      </c>
      <c r="C78" s="125"/>
      <c r="D78" s="125"/>
      <c r="E78" s="125"/>
      <c r="F78" s="125"/>
      <c r="G78" s="125"/>
      <c r="H78" s="125"/>
      <c r="I78" s="125"/>
      <c r="J78" s="125"/>
      <c r="K78" s="125"/>
      <c r="L78" s="125"/>
      <c r="M78" s="125"/>
      <c r="N78" s="125"/>
      <c r="O78" s="125"/>
      <c r="P78" s="125"/>
      <c r="Q78" s="125"/>
      <c r="R78" s="125"/>
      <c r="S78" s="125"/>
      <c r="T78" s="125"/>
      <c r="U78" s="125"/>
    </row>
    <row r="79" spans="2:21" s="60" customFormat="1" ht="35.25" customHeight="1" x14ac:dyDescent="0.25">
      <c r="B79" s="124" t="s">
        <v>128</v>
      </c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</row>
    <row r="80" spans="2:21" s="57" customFormat="1" ht="34.5" customHeight="1" x14ac:dyDescent="0.25">
      <c r="B80" s="124" t="s">
        <v>129</v>
      </c>
      <c r="C80" s="124"/>
      <c r="D80" s="124"/>
      <c r="E80" s="124"/>
      <c r="F80" s="124"/>
      <c r="G80" s="124"/>
      <c r="H80" s="124"/>
      <c r="I80" s="124"/>
      <c r="J80" s="124"/>
      <c r="K80" s="124"/>
      <c r="L80" s="124"/>
      <c r="M80" s="124"/>
      <c r="N80" s="124"/>
      <c r="O80" s="124"/>
      <c r="P80" s="124"/>
      <c r="Q80" s="124"/>
      <c r="R80" s="124"/>
      <c r="S80" s="124"/>
      <c r="T80" s="124"/>
      <c r="U80" s="124"/>
    </row>
    <row r="81" spans="2:16" s="57" customFormat="1" x14ac:dyDescent="0.25">
      <c r="B81" s="56"/>
      <c r="C81" s="56"/>
      <c r="D81" s="56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</row>
  </sheetData>
  <mergeCells count="60">
    <mergeCell ref="D19:D35"/>
    <mergeCell ref="C19:C35"/>
    <mergeCell ref="B19:B35"/>
    <mergeCell ref="E26:E27"/>
    <mergeCell ref="E19:E23"/>
    <mergeCell ref="E24:E25"/>
    <mergeCell ref="E28:E30"/>
    <mergeCell ref="E33:E34"/>
    <mergeCell ref="C55:T55"/>
    <mergeCell ref="B59:U59"/>
    <mergeCell ref="C61:U61"/>
    <mergeCell ref="C62:U62"/>
    <mergeCell ref="B44:U44"/>
    <mergeCell ref="B45:U45"/>
    <mergeCell ref="B46:U46"/>
    <mergeCell ref="B47:U47"/>
    <mergeCell ref="B56:U56"/>
    <mergeCell ref="C49:T49"/>
    <mergeCell ref="C50:T50"/>
    <mergeCell ref="C51:T51"/>
    <mergeCell ref="C52:T52"/>
    <mergeCell ref="C53:T53"/>
    <mergeCell ref="C54:T54"/>
    <mergeCell ref="B76:U76"/>
    <mergeCell ref="B77:U77"/>
    <mergeCell ref="B78:U78"/>
    <mergeCell ref="B79:U79"/>
    <mergeCell ref="C72:U72"/>
    <mergeCell ref="B80:U80"/>
    <mergeCell ref="B57:U57"/>
    <mergeCell ref="B58:U58"/>
    <mergeCell ref="B73:U73"/>
    <mergeCell ref="B74:U74"/>
    <mergeCell ref="B75:U75"/>
    <mergeCell ref="B60:U60"/>
    <mergeCell ref="C64:U64"/>
    <mergeCell ref="C65:U65"/>
    <mergeCell ref="C66:U66"/>
    <mergeCell ref="C67:U67"/>
    <mergeCell ref="C68:U68"/>
    <mergeCell ref="C69:U69"/>
    <mergeCell ref="C70:U70"/>
    <mergeCell ref="C71:U71"/>
    <mergeCell ref="C63:U63"/>
    <mergeCell ref="V16:V17"/>
    <mergeCell ref="G16:G17"/>
    <mergeCell ref="B38:I38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V19:V35"/>
  </mergeCells>
  <pageMargins left="0.23622047244094491" right="0.23622047244094491" top="0.74803149606299213" bottom="0.74803149606299213" header="0.31496062992125984" footer="0.31496062992125984"/>
  <pageSetup paperSize="8" scale="3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49"/>
  <sheetViews>
    <sheetView view="pageBreakPreview" zoomScale="75" zoomScaleNormal="55" zoomScaleSheetLayoutView="75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activeCell="D18" sqref="D18"/>
    </sheetView>
  </sheetViews>
  <sheetFormatPr defaultColWidth="9.140625" defaultRowHeight="15.75" x14ac:dyDescent="0.25"/>
  <cols>
    <col min="1" max="1" width="3.42578125" style="28" customWidth="1"/>
    <col min="2" max="2" width="12.42578125" style="28" customWidth="1"/>
    <col min="3" max="3" width="26.7109375" style="28" customWidth="1"/>
    <col min="4" max="5" width="22.42578125" style="28" customWidth="1"/>
    <col min="6" max="6" width="102.7109375" style="28" customWidth="1"/>
    <col min="7" max="7" width="29.42578125" style="28" customWidth="1"/>
    <col min="8" max="8" width="19.42578125" style="28" customWidth="1"/>
    <col min="9" max="9" width="25.7109375" style="28" customWidth="1"/>
    <col min="10" max="10" width="15" style="28" customWidth="1"/>
    <col min="11" max="11" width="17.42578125" style="28" customWidth="1"/>
    <col min="12" max="12" width="14.42578125" style="28" customWidth="1"/>
    <col min="13" max="13" width="28.28515625" style="28" customWidth="1"/>
    <col min="14" max="14" width="22" style="28" customWidth="1"/>
    <col min="15" max="15" width="24.42578125" style="28" customWidth="1"/>
    <col min="16" max="16" width="11" style="28" customWidth="1"/>
    <col min="17" max="17" width="10.140625" style="28" customWidth="1"/>
    <col min="18" max="16384" width="9.140625" style="28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13" t="s">
        <v>31</v>
      </c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2:48" s="2" customFormat="1" x14ac:dyDescent="0.25"/>
    <row r="8" spans="2:48" s="2" customFormat="1" x14ac:dyDescent="0.25">
      <c r="F8" s="12" t="s">
        <v>145</v>
      </c>
      <c r="G8" s="15"/>
      <c r="H8" s="15"/>
      <c r="I8" s="15"/>
      <c r="J8" s="15"/>
      <c r="K8" s="15"/>
      <c r="L8" s="15"/>
    </row>
    <row r="9" spans="2:48" s="2" customFormat="1" x14ac:dyDescent="0.25">
      <c r="F9" s="24" t="s">
        <v>10</v>
      </c>
      <c r="G9" s="24"/>
      <c r="H9" s="24"/>
      <c r="I9" s="24"/>
      <c r="J9" s="24"/>
      <c r="K9" s="24"/>
      <c r="L9" s="24"/>
    </row>
    <row r="10" spans="2:48" s="2" customFormat="1" x14ac:dyDescent="0.25">
      <c r="F10" s="5"/>
      <c r="G10" s="15"/>
      <c r="H10" s="15"/>
      <c r="I10" s="15"/>
      <c r="J10" s="15"/>
      <c r="K10" s="15"/>
      <c r="L10" s="15"/>
    </row>
    <row r="11" spans="2:48" s="6" customFormat="1" x14ac:dyDescent="0.25">
      <c r="F11" s="12" t="s">
        <v>168</v>
      </c>
      <c r="G11" s="9"/>
      <c r="H11" s="9"/>
      <c r="I11" s="9"/>
      <c r="J11" s="9"/>
      <c r="K11" s="9"/>
      <c r="L11" s="9"/>
    </row>
    <row r="12" spans="2:48" x14ac:dyDescent="0.25">
      <c r="G12" s="29"/>
      <c r="H12" s="29"/>
      <c r="I12" s="29"/>
      <c r="J12" s="29"/>
      <c r="K12" s="29"/>
    </row>
    <row r="13" spans="2:48" x14ac:dyDescent="0.25">
      <c r="F13" s="12"/>
      <c r="G13" s="29"/>
      <c r="H13" s="29"/>
      <c r="I13" s="29"/>
      <c r="J13" s="29"/>
      <c r="K13" s="29"/>
    </row>
    <row r="14" spans="2:48" s="7" customFormat="1" x14ac:dyDescent="0.25">
      <c r="C14" s="17"/>
      <c r="D14" s="25"/>
      <c r="E14" s="25"/>
      <c r="F14" s="25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0" customFormat="1" ht="94.5" x14ac:dyDescent="0.25">
      <c r="B16" s="54" t="s">
        <v>22</v>
      </c>
      <c r="C16" s="54" t="s">
        <v>12</v>
      </c>
      <c r="D16" s="54" t="s">
        <v>11</v>
      </c>
      <c r="E16" s="54" t="s">
        <v>38</v>
      </c>
      <c r="F16" s="54" t="s">
        <v>1</v>
      </c>
      <c r="G16" s="54" t="s">
        <v>18</v>
      </c>
      <c r="H16" s="54" t="s">
        <v>106</v>
      </c>
      <c r="I16" s="48" t="s">
        <v>28</v>
      </c>
      <c r="J16" s="48" t="s">
        <v>13</v>
      </c>
      <c r="K16" s="48" t="s">
        <v>14</v>
      </c>
      <c r="L16" s="48" t="s">
        <v>32</v>
      </c>
      <c r="M16" s="48" t="s">
        <v>109</v>
      </c>
      <c r="N16" s="48" t="s">
        <v>102</v>
      </c>
      <c r="O16" s="48" t="s">
        <v>23</v>
      </c>
    </row>
    <row r="17" spans="2:16" s="30" customFormat="1" x14ac:dyDescent="0.25">
      <c r="B17" s="55">
        <v>1</v>
      </c>
      <c r="C17" s="48">
        <v>2</v>
      </c>
      <c r="D17" s="48">
        <v>3</v>
      </c>
      <c r="E17" s="48">
        <v>4</v>
      </c>
      <c r="F17" s="55">
        <v>5</v>
      </c>
      <c r="G17" s="55">
        <v>6</v>
      </c>
      <c r="H17" s="55">
        <v>7</v>
      </c>
      <c r="I17" s="55">
        <v>8</v>
      </c>
      <c r="J17" s="55">
        <v>9</v>
      </c>
      <c r="K17" s="55">
        <v>10</v>
      </c>
      <c r="L17" s="55">
        <v>11</v>
      </c>
      <c r="M17" s="55">
        <v>12</v>
      </c>
      <c r="N17" s="55">
        <v>13</v>
      </c>
      <c r="O17" s="55">
        <v>14</v>
      </c>
    </row>
    <row r="18" spans="2:16" ht="63" x14ac:dyDescent="0.25">
      <c r="B18" s="55" t="s">
        <v>146</v>
      </c>
      <c r="C18" s="48" t="s">
        <v>155</v>
      </c>
      <c r="D18" s="86" t="s">
        <v>202</v>
      </c>
      <c r="E18" s="92" t="s">
        <v>7</v>
      </c>
      <c r="F18" s="92" t="s">
        <v>7</v>
      </c>
      <c r="G18" s="92" t="s">
        <v>7</v>
      </c>
      <c r="H18" s="92" t="s">
        <v>7</v>
      </c>
      <c r="I18" s="92" t="s">
        <v>7</v>
      </c>
      <c r="J18" s="92" t="s">
        <v>7</v>
      </c>
      <c r="K18" s="92" t="s">
        <v>7</v>
      </c>
      <c r="L18" s="92" t="s">
        <v>7</v>
      </c>
      <c r="M18" s="94">
        <v>0</v>
      </c>
      <c r="N18" s="92" t="s">
        <v>7</v>
      </c>
      <c r="O18" s="92" t="s">
        <v>7</v>
      </c>
    </row>
    <row r="19" spans="2:16" x14ac:dyDescent="0.25">
      <c r="B19" s="55"/>
      <c r="C19" s="46"/>
      <c r="D19" s="46"/>
      <c r="E19" s="92" t="s">
        <v>7</v>
      </c>
      <c r="F19" s="95" t="s">
        <v>26</v>
      </c>
      <c r="G19" s="92" t="s">
        <v>7</v>
      </c>
      <c r="H19" s="92" t="s">
        <v>7</v>
      </c>
      <c r="I19" s="92" t="s">
        <v>7</v>
      </c>
      <c r="J19" s="92" t="s">
        <v>7</v>
      </c>
      <c r="K19" s="92" t="s">
        <v>7</v>
      </c>
      <c r="L19" s="92" t="s">
        <v>7</v>
      </c>
      <c r="M19" s="96">
        <v>0</v>
      </c>
      <c r="N19" s="92" t="s">
        <v>7</v>
      </c>
      <c r="O19" s="92" t="s">
        <v>7</v>
      </c>
    </row>
    <row r="20" spans="2:16" ht="18.75" x14ac:dyDescent="0.25">
      <c r="B20" s="112" t="s">
        <v>78</v>
      </c>
      <c r="C20" s="112"/>
      <c r="D20" s="112"/>
      <c r="E20" s="112"/>
      <c r="F20" s="112"/>
      <c r="G20" s="112"/>
      <c r="H20" s="112"/>
      <c r="I20" s="112"/>
    </row>
    <row r="21" spans="2:16" x14ac:dyDescent="0.25">
      <c r="B21" s="69"/>
      <c r="C21" s="69"/>
      <c r="D21" s="69"/>
      <c r="E21" s="69"/>
      <c r="F21" s="69"/>
      <c r="G21" s="69"/>
      <c r="H21" s="69"/>
      <c r="I21" s="69"/>
    </row>
    <row r="22" spans="2:16" x14ac:dyDescent="0.25">
      <c r="B22" s="69"/>
      <c r="C22" s="69"/>
      <c r="D22" s="69"/>
      <c r="E22" s="69"/>
      <c r="F22" s="69"/>
      <c r="G22" s="69"/>
      <c r="H22" s="69"/>
      <c r="I22" s="69"/>
    </row>
    <row r="23" spans="2:16" x14ac:dyDescent="0.25">
      <c r="B23" s="65" t="s">
        <v>47</v>
      </c>
    </row>
    <row r="24" spans="2:16" x14ac:dyDescent="0.25">
      <c r="B24" s="59" t="s">
        <v>134</v>
      </c>
    </row>
    <row r="25" spans="2:16" s="29" customFormat="1" x14ac:dyDescent="0.25">
      <c r="B25" s="127" t="s">
        <v>130</v>
      </c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</row>
    <row r="26" spans="2:16" s="29" customFormat="1" ht="15.75" customHeight="1" x14ac:dyDescent="0.25">
      <c r="C26" s="124" t="s">
        <v>50</v>
      </c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61"/>
    </row>
    <row r="27" spans="2:16" s="29" customFormat="1" ht="31.5" customHeight="1" x14ac:dyDescent="0.25">
      <c r="C27" s="124" t="s">
        <v>51</v>
      </c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61"/>
    </row>
    <row r="28" spans="2:16" s="29" customFormat="1" ht="15.75" customHeight="1" x14ac:dyDescent="0.25">
      <c r="C28" s="124" t="s">
        <v>52</v>
      </c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61"/>
    </row>
    <row r="29" spans="2:16" s="29" customFormat="1" ht="15.75" customHeight="1" x14ac:dyDescent="0.25">
      <c r="C29" s="124" t="s">
        <v>53</v>
      </c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61"/>
    </row>
    <row r="30" spans="2:16" s="29" customFormat="1" x14ac:dyDescent="0.25">
      <c r="C30" s="124" t="s">
        <v>54</v>
      </c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62"/>
    </row>
    <row r="31" spans="2:16" s="29" customFormat="1" x14ac:dyDescent="0.25">
      <c r="C31" s="124" t="s">
        <v>55</v>
      </c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62"/>
    </row>
    <row r="32" spans="2:16" s="29" customFormat="1" x14ac:dyDescent="0.25">
      <c r="C32" s="124" t="s">
        <v>56</v>
      </c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62"/>
    </row>
    <row r="33" spans="2:21" s="29" customFormat="1" ht="15.75" customHeight="1" x14ac:dyDescent="0.25">
      <c r="C33" s="124" t="s">
        <v>57</v>
      </c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61"/>
    </row>
    <row r="34" spans="2:21" s="29" customFormat="1" ht="15.75" customHeight="1" x14ac:dyDescent="0.25">
      <c r="C34" s="124" t="s">
        <v>58</v>
      </c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61"/>
    </row>
    <row r="35" spans="2:21" s="29" customFormat="1" x14ac:dyDescent="0.25">
      <c r="C35" s="124" t="s">
        <v>59</v>
      </c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62"/>
    </row>
    <row r="36" spans="2:21" s="29" customFormat="1" ht="15.75" customHeight="1" x14ac:dyDescent="0.25">
      <c r="C36" s="124" t="s">
        <v>60</v>
      </c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4"/>
      <c r="P36" s="61"/>
    </row>
    <row r="37" spans="2:21" s="29" customFormat="1" ht="60.6" customHeight="1" x14ac:dyDescent="0.25">
      <c r="C37" s="124" t="s">
        <v>61</v>
      </c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61"/>
    </row>
    <row r="38" spans="2:21" s="29" customFormat="1" ht="15.75" customHeight="1" x14ac:dyDescent="0.25">
      <c r="C38" s="124" t="s">
        <v>62</v>
      </c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61"/>
    </row>
    <row r="39" spans="2:21" s="29" customFormat="1" ht="21.75" customHeight="1" x14ac:dyDescent="0.25">
      <c r="B39" s="124" t="s">
        <v>96</v>
      </c>
      <c r="C39" s="124"/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4"/>
    </row>
    <row r="40" spans="2:21" s="29" customFormat="1" ht="55.5" customHeight="1" x14ac:dyDescent="0.25">
      <c r="B40" s="124" t="s">
        <v>108</v>
      </c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62"/>
      <c r="P40" s="62"/>
      <c r="Q40" s="62"/>
      <c r="R40" s="62"/>
      <c r="S40" s="62"/>
      <c r="T40" s="62"/>
      <c r="U40" s="62"/>
    </row>
    <row r="41" spans="2:21" s="29" customFormat="1" ht="20.25" customHeight="1" x14ac:dyDescent="0.25">
      <c r="B41" s="124" t="s">
        <v>131</v>
      </c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62"/>
      <c r="P41" s="62"/>
      <c r="Q41" s="62"/>
      <c r="R41" s="62"/>
      <c r="S41" s="62"/>
      <c r="T41" s="62"/>
      <c r="U41" s="62"/>
    </row>
    <row r="42" spans="2:21" x14ac:dyDescent="0.25">
      <c r="B42" s="124" t="s">
        <v>97</v>
      </c>
      <c r="C42" s="124"/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</row>
    <row r="43" spans="2:21" ht="20.25" customHeight="1" x14ac:dyDescent="0.25">
      <c r="B43" s="124" t="s">
        <v>98</v>
      </c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</row>
    <row r="44" spans="2:21" x14ac:dyDescent="0.25">
      <c r="B44" s="124" t="s">
        <v>99</v>
      </c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</row>
    <row r="45" spans="2:21" x14ac:dyDescent="0.25">
      <c r="B45" s="124" t="s">
        <v>63</v>
      </c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</row>
    <row r="46" spans="2:21" ht="31.5" customHeight="1" x14ac:dyDescent="0.25">
      <c r="B46" s="133" t="s">
        <v>110</v>
      </c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</row>
    <row r="47" spans="2:21" x14ac:dyDescent="0.25">
      <c r="B47" s="124" t="s">
        <v>64</v>
      </c>
      <c r="C47" s="124"/>
      <c r="D47" s="124"/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124"/>
    </row>
    <row r="48" spans="2:21" ht="32.25" customHeight="1" x14ac:dyDescent="0.25">
      <c r="B48" s="124" t="s">
        <v>132</v>
      </c>
      <c r="C48" s="124"/>
      <c r="D48" s="124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</row>
    <row r="49" spans="2:15" ht="36" customHeight="1" x14ac:dyDescent="0.25">
      <c r="B49" s="124" t="s">
        <v>133</v>
      </c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</row>
  </sheetData>
  <mergeCells count="27"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  <mergeCell ref="C33:O33"/>
    <mergeCell ref="C34:O34"/>
    <mergeCell ref="C35:O35"/>
    <mergeCell ref="C36:O36"/>
    <mergeCell ref="C37:O37"/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N73"/>
  <sheetViews>
    <sheetView view="pageBreakPreview" topLeftCell="A4" zoomScale="70" zoomScaleNormal="80" zoomScaleSheetLayoutView="70" workbookViewId="0">
      <pane xSplit="3" ySplit="15" topLeftCell="D19" activePane="bottomRight" state="frozen"/>
      <selection activeCell="A4" sqref="A4"/>
      <selection pane="topRight" activeCell="D4" sqref="D4"/>
      <selection pane="bottomLeft" activeCell="A19" sqref="A19"/>
      <selection pane="bottomRight" activeCell="D19" sqref="D19"/>
    </sheetView>
  </sheetViews>
  <sheetFormatPr defaultColWidth="9.140625" defaultRowHeight="15" x14ac:dyDescent="0.25"/>
  <cols>
    <col min="1" max="1" width="3.7109375" style="36" customWidth="1"/>
    <col min="2" max="2" width="11.7109375" style="35" customWidth="1"/>
    <col min="3" max="3" width="27.140625" style="35" customWidth="1"/>
    <col min="4" max="4" width="20.140625" style="35" customWidth="1"/>
    <col min="5" max="6" width="18.42578125" style="35" customWidth="1"/>
    <col min="7" max="8" width="18.85546875" style="35" customWidth="1"/>
    <col min="9" max="9" width="20.7109375" style="35" customWidth="1"/>
    <col min="10" max="10" width="19.140625" style="35" customWidth="1"/>
    <col min="11" max="11" width="23.7109375" style="35" customWidth="1"/>
    <col min="12" max="12" width="27.140625" style="35" customWidth="1"/>
    <col min="13" max="13" width="19.28515625" style="35" customWidth="1"/>
    <col min="14" max="14" width="21.140625" style="35" customWidth="1"/>
    <col min="15" max="15" width="17.140625" style="35" customWidth="1"/>
    <col min="16" max="16" width="21.7109375" style="35" customWidth="1"/>
    <col min="17" max="17" width="12.42578125" style="35" bestFit="1" customWidth="1"/>
    <col min="18" max="22" width="12.42578125" style="35" customWidth="1"/>
    <col min="23" max="16384" width="9.140625" style="35"/>
  </cols>
  <sheetData>
    <row r="1" spans="2:40" s="2" customFormat="1" ht="15.75" x14ac:dyDescent="0.25">
      <c r="L1" s="5"/>
      <c r="M1" s="5"/>
      <c r="N1" s="5"/>
      <c r="O1" s="5"/>
    </row>
    <row r="2" spans="2:40" s="2" customFormat="1" ht="15.75" x14ac:dyDescent="0.25">
      <c r="L2" s="5"/>
      <c r="M2" s="5"/>
      <c r="N2" s="5"/>
      <c r="O2" s="5"/>
    </row>
    <row r="3" spans="2:40" s="2" customFormat="1" ht="15.75" x14ac:dyDescent="0.25">
      <c r="L3" s="5"/>
      <c r="M3" s="5"/>
      <c r="N3" s="5"/>
      <c r="O3" s="5"/>
    </row>
    <row r="4" spans="2:40" s="2" customFormat="1" ht="18.75" x14ac:dyDescent="0.25">
      <c r="B4" s="113" t="s">
        <v>37</v>
      </c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</row>
    <row r="5" spans="2:40" s="2" customFormat="1" ht="15.75" x14ac:dyDescent="0.25">
      <c r="L5" s="5"/>
      <c r="M5" s="5"/>
      <c r="N5" s="5"/>
      <c r="O5" s="5"/>
    </row>
    <row r="6" spans="2:40" s="2" customFormat="1" ht="18.75" x14ac:dyDescent="0.25"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</row>
    <row r="7" spans="2:40" s="2" customFormat="1" ht="15.75" x14ac:dyDescent="0.25"/>
    <row r="8" spans="2:40" s="2" customFormat="1" ht="15.75" x14ac:dyDescent="0.25">
      <c r="E8" s="12" t="s">
        <v>145</v>
      </c>
      <c r="F8" s="15"/>
      <c r="G8" s="15"/>
      <c r="H8" s="15"/>
      <c r="I8" s="15"/>
      <c r="J8" s="15"/>
      <c r="K8" s="15"/>
      <c r="L8" s="15"/>
    </row>
    <row r="9" spans="2:40" s="2" customFormat="1" ht="15.75" x14ac:dyDescent="0.25">
      <c r="E9" s="24" t="s">
        <v>10</v>
      </c>
      <c r="F9" s="24"/>
      <c r="G9" s="24"/>
      <c r="H9" s="24"/>
      <c r="I9" s="24"/>
      <c r="J9" s="24"/>
      <c r="K9" s="24"/>
      <c r="L9" s="24"/>
    </row>
    <row r="10" spans="2:40" s="2" customFormat="1" ht="15.75" x14ac:dyDescent="0.25">
      <c r="E10" s="5"/>
      <c r="F10" s="15"/>
      <c r="G10" s="15"/>
      <c r="H10" s="15"/>
      <c r="I10" s="15"/>
      <c r="J10" s="15"/>
      <c r="K10" s="15"/>
      <c r="L10" s="15"/>
    </row>
    <row r="11" spans="2:40" s="6" customFormat="1" ht="15.75" x14ac:dyDescent="0.25">
      <c r="E11" s="12" t="s">
        <v>190</v>
      </c>
      <c r="F11" s="9"/>
      <c r="G11" s="9"/>
      <c r="H11" s="9"/>
      <c r="I11" s="9"/>
      <c r="J11" s="9"/>
      <c r="K11" s="9"/>
      <c r="L11" s="9"/>
    </row>
    <row r="12" spans="2:40" s="28" customFormat="1" ht="15.75" x14ac:dyDescent="0.25">
      <c r="F12" s="29"/>
      <c r="G12" s="29"/>
      <c r="H12" s="29"/>
      <c r="I12" s="29"/>
      <c r="J12" s="29"/>
      <c r="K12" s="29"/>
      <c r="Q12" s="7"/>
      <c r="R12" s="17"/>
    </row>
    <row r="13" spans="2:40" s="28" customFormat="1" ht="15.75" x14ac:dyDescent="0.25">
      <c r="F13" s="29"/>
      <c r="G13" s="29"/>
      <c r="H13" s="29"/>
      <c r="I13" s="29"/>
      <c r="J13" s="29"/>
      <c r="K13" s="29"/>
      <c r="Q13" s="7"/>
      <c r="R13" s="17"/>
    </row>
    <row r="14" spans="2:40" s="28" customFormat="1" ht="15.75" x14ac:dyDescent="0.25">
      <c r="F14" s="29"/>
      <c r="G14" s="29"/>
      <c r="H14" s="29"/>
      <c r="I14" s="29"/>
      <c r="J14" s="29"/>
      <c r="K14" s="29"/>
      <c r="Q14" s="7"/>
      <c r="R14" s="17"/>
    </row>
    <row r="15" spans="2:40" s="28" customFormat="1" ht="15.75" x14ac:dyDescent="0.25">
      <c r="E15" s="12"/>
      <c r="F15" s="29"/>
      <c r="G15" s="29"/>
      <c r="H15" s="29"/>
      <c r="I15" s="29"/>
      <c r="J15" s="29"/>
      <c r="K15" s="29"/>
      <c r="Q15" s="47"/>
      <c r="R15" s="47"/>
    </row>
    <row r="16" spans="2:40" s="7" customFormat="1" ht="44.25" customHeight="1" x14ac:dyDescent="0.25">
      <c r="B16" s="109" t="s">
        <v>22</v>
      </c>
      <c r="C16" s="109" t="s">
        <v>12</v>
      </c>
      <c r="D16" s="109" t="s">
        <v>11</v>
      </c>
      <c r="E16" s="109" t="s">
        <v>140</v>
      </c>
      <c r="F16" s="109" t="s">
        <v>141</v>
      </c>
      <c r="G16" s="109" t="s">
        <v>36</v>
      </c>
      <c r="H16" s="109"/>
      <c r="I16" s="109"/>
      <c r="J16" s="109"/>
      <c r="K16" s="109"/>
      <c r="L16" s="109" t="s">
        <v>142</v>
      </c>
      <c r="M16" s="109" t="s">
        <v>103</v>
      </c>
      <c r="N16" s="136" t="s">
        <v>35</v>
      </c>
      <c r="O16" s="136" t="s">
        <v>104</v>
      </c>
      <c r="P16" s="138" t="s">
        <v>34</v>
      </c>
      <c r="Q16" s="134" t="s">
        <v>154</v>
      </c>
      <c r="R16" s="134" t="s">
        <v>193</v>
      </c>
      <c r="S16" s="134" t="s">
        <v>194</v>
      </c>
      <c r="T16" s="134" t="s">
        <v>195</v>
      </c>
      <c r="U16" s="134" t="s">
        <v>196</v>
      </c>
      <c r="V16" s="134" t="s">
        <v>197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</row>
    <row r="17" spans="1:22" s="44" customFormat="1" ht="143.25" customHeight="1" x14ac:dyDescent="0.25">
      <c r="A17" s="45"/>
      <c r="B17" s="109"/>
      <c r="C17" s="109"/>
      <c r="D17" s="109"/>
      <c r="E17" s="109"/>
      <c r="F17" s="109"/>
      <c r="G17" s="49" t="s">
        <v>39</v>
      </c>
      <c r="H17" s="49" t="s">
        <v>192</v>
      </c>
      <c r="I17" s="49" t="s">
        <v>42</v>
      </c>
      <c r="J17" s="34" t="s">
        <v>33</v>
      </c>
      <c r="K17" s="49" t="s">
        <v>143</v>
      </c>
      <c r="L17" s="109"/>
      <c r="M17" s="109"/>
      <c r="N17" s="136"/>
      <c r="O17" s="136"/>
      <c r="P17" s="138"/>
      <c r="Q17" s="135"/>
      <c r="R17" s="135"/>
      <c r="S17" s="135"/>
      <c r="T17" s="135"/>
      <c r="U17" s="135"/>
      <c r="V17" s="135"/>
    </row>
    <row r="18" spans="1:22" s="44" customFormat="1" ht="15.75" x14ac:dyDescent="0.25">
      <c r="A18" s="45"/>
      <c r="B18" s="34">
        <v>1</v>
      </c>
      <c r="C18" s="34">
        <v>2</v>
      </c>
      <c r="D18" s="34">
        <v>3</v>
      </c>
      <c r="E18" s="34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  <c r="Q18" s="98" t="s">
        <v>40</v>
      </c>
      <c r="R18" s="98" t="s">
        <v>41</v>
      </c>
      <c r="S18" s="98" t="s">
        <v>198</v>
      </c>
      <c r="T18" s="98" t="s">
        <v>199</v>
      </c>
      <c r="U18" s="98" t="s">
        <v>200</v>
      </c>
      <c r="V18" s="98" t="s">
        <v>201</v>
      </c>
    </row>
    <row r="19" spans="1:22" s="42" customFormat="1" ht="63" x14ac:dyDescent="0.25">
      <c r="A19" s="43"/>
      <c r="B19" s="55" t="s">
        <v>146</v>
      </c>
      <c r="C19" s="86" t="s">
        <v>155</v>
      </c>
      <c r="D19" s="86" t="s">
        <v>202</v>
      </c>
      <c r="E19" s="41">
        <v>2025</v>
      </c>
      <c r="F19" s="41">
        <v>2025</v>
      </c>
      <c r="G19" s="97">
        <f>'20.1'!U36/1000</f>
        <v>80.126201921200007</v>
      </c>
      <c r="H19" s="97">
        <f>G19*1.2</f>
        <v>96.15144230544</v>
      </c>
      <c r="I19" s="97">
        <f>H19</f>
        <v>96.15144230544</v>
      </c>
      <c r="J19" s="97">
        <f>'20.2'!M19</f>
        <v>0</v>
      </c>
      <c r="K19" s="97">
        <f>I19+J19</f>
        <v>96.15144230544</v>
      </c>
      <c r="L19" s="100">
        <v>87.903999999999996</v>
      </c>
      <c r="M19" s="97">
        <f>K19-L19</f>
        <v>8.2474423054400035</v>
      </c>
      <c r="N19" s="97">
        <v>0</v>
      </c>
      <c r="O19" s="97">
        <f>H19-N19</f>
        <v>96.15144230544</v>
      </c>
      <c r="P19" s="97">
        <f>L19</f>
        <v>87.903999999999996</v>
      </c>
      <c r="Q19" s="99">
        <v>0</v>
      </c>
      <c r="R19" s="99">
        <f>P19</f>
        <v>87.903999999999996</v>
      </c>
      <c r="S19" s="99">
        <v>0</v>
      </c>
      <c r="T19" s="99">
        <v>0</v>
      </c>
      <c r="U19" s="99">
        <v>0</v>
      </c>
      <c r="V19" s="99">
        <v>0</v>
      </c>
    </row>
    <row r="20" spans="1:22" s="37" customFormat="1" ht="15" customHeight="1" x14ac:dyDescent="0.2">
      <c r="B20" s="50"/>
      <c r="C20" s="51"/>
      <c r="D20" s="52"/>
      <c r="E20" s="53"/>
      <c r="F20" s="50"/>
      <c r="G20" s="51"/>
      <c r="H20" s="51"/>
      <c r="I20" s="51"/>
      <c r="J20" s="50"/>
      <c r="K20" s="50"/>
      <c r="L20" s="50"/>
      <c r="M20" s="50"/>
      <c r="N20" s="50"/>
      <c r="O20" s="50"/>
      <c r="P20" s="50"/>
      <c r="Q20" s="50"/>
      <c r="R20" s="51"/>
      <c r="S20" s="51"/>
      <c r="T20" s="51"/>
      <c r="U20" s="51"/>
      <c r="V20" s="51"/>
    </row>
    <row r="21" spans="1:22" s="67" customFormat="1" ht="15.75" customHeight="1" x14ac:dyDescent="0.25">
      <c r="B21" s="139" t="s">
        <v>79</v>
      </c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9"/>
      <c r="P21" s="139"/>
      <c r="Q21" s="139"/>
      <c r="R21" s="139"/>
    </row>
    <row r="22" spans="1:22" s="67" customFormat="1" ht="15.75" x14ac:dyDescent="0.25">
      <c r="B22" s="140" t="s">
        <v>80</v>
      </c>
      <c r="C22" s="140"/>
      <c r="D22" s="140"/>
      <c r="E22" s="140"/>
      <c r="F22" s="140"/>
      <c r="G22" s="140"/>
      <c r="H22" s="140"/>
      <c r="I22" s="140"/>
      <c r="J22" s="68"/>
      <c r="K22" s="68"/>
      <c r="L22" s="68"/>
      <c r="M22" s="68"/>
      <c r="Q22" s="68"/>
      <c r="R22" s="68"/>
    </row>
    <row r="23" spans="1:22" s="67" customFormat="1" ht="33.75" customHeight="1" x14ac:dyDescent="0.25">
      <c r="B23" s="140" t="s">
        <v>81</v>
      </c>
      <c r="C23" s="140"/>
      <c r="D23" s="140"/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</row>
    <row r="24" spans="1:22" s="37" customFormat="1" ht="11.25" x14ac:dyDescent="0.2">
      <c r="C24" s="38"/>
      <c r="D24" s="40"/>
      <c r="E24" s="39"/>
      <c r="G24" s="38"/>
      <c r="H24" s="38"/>
      <c r="I24" s="38"/>
      <c r="J24" s="38"/>
      <c r="K24" s="38"/>
      <c r="L24" s="38"/>
      <c r="M24" s="38"/>
      <c r="Q24" s="38"/>
      <c r="R24" s="38"/>
    </row>
    <row r="25" spans="1:22" s="37" customFormat="1" ht="11.25" x14ac:dyDescent="0.2">
      <c r="C25" s="38"/>
      <c r="D25" s="40"/>
      <c r="E25" s="39"/>
      <c r="G25" s="38"/>
      <c r="H25" s="38"/>
      <c r="I25" s="38"/>
      <c r="J25" s="38"/>
      <c r="K25" s="38"/>
      <c r="L25" s="38"/>
      <c r="M25" s="38"/>
      <c r="Q25" s="38"/>
      <c r="R25" s="38"/>
    </row>
    <row r="26" spans="1:22" s="37" customFormat="1" ht="15.75" x14ac:dyDescent="0.25">
      <c r="B26" s="65" t="s">
        <v>47</v>
      </c>
      <c r="C26" s="38"/>
      <c r="D26" s="40"/>
      <c r="E26" s="39"/>
      <c r="G26" s="38"/>
      <c r="H26" s="38"/>
      <c r="I26" s="38"/>
      <c r="J26" s="38"/>
      <c r="K26" s="38"/>
      <c r="L26" s="38"/>
      <c r="M26" s="38"/>
      <c r="Q26" s="38"/>
      <c r="R26" s="38"/>
    </row>
    <row r="27" spans="1:22" s="37" customFormat="1" ht="15.75" x14ac:dyDescent="0.2">
      <c r="B27" s="127" t="s">
        <v>139</v>
      </c>
      <c r="C27" s="127"/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</row>
    <row r="28" spans="1:22" s="63" customFormat="1" ht="33.75" customHeight="1" x14ac:dyDescent="0.25">
      <c r="B28" s="124" t="s">
        <v>100</v>
      </c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</row>
    <row r="29" spans="1:22" s="63" customFormat="1" ht="15.75" x14ac:dyDescent="0.25">
      <c r="B29" s="137" t="s">
        <v>136</v>
      </c>
      <c r="C29" s="137"/>
      <c r="D29" s="137"/>
      <c r="E29" s="137"/>
      <c r="F29" s="137"/>
      <c r="G29" s="137"/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</row>
    <row r="30" spans="1:22" s="63" customFormat="1" ht="36" customHeight="1" x14ac:dyDescent="0.25">
      <c r="B30" s="141" t="s">
        <v>118</v>
      </c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141"/>
      <c r="R30" s="141"/>
    </row>
    <row r="31" spans="1:22" s="63" customFormat="1" ht="38.25" customHeight="1" x14ac:dyDescent="0.25">
      <c r="B31" s="124" t="s">
        <v>135</v>
      </c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24"/>
    </row>
    <row r="32" spans="1:22" s="63" customFormat="1" ht="19.5" customHeight="1" x14ac:dyDescent="0.25">
      <c r="B32" s="124" t="s">
        <v>65</v>
      </c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</row>
    <row r="33" spans="2:18" s="63" customFormat="1" ht="37.9" customHeight="1" x14ac:dyDescent="0.25">
      <c r="B33" s="137" t="s">
        <v>138</v>
      </c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</row>
    <row r="34" spans="2:18" s="63" customFormat="1" ht="15.75" x14ac:dyDescent="0.25">
      <c r="B34" s="137" t="s">
        <v>137</v>
      </c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</row>
    <row r="35" spans="2:18" s="63" customFormat="1" ht="35.25" customHeight="1" x14ac:dyDescent="0.25">
      <c r="B35" s="124" t="s">
        <v>66</v>
      </c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</row>
    <row r="36" spans="2:18" s="63" customFormat="1" ht="21" customHeight="1" x14ac:dyDescent="0.25">
      <c r="B36" s="124" t="s">
        <v>67</v>
      </c>
      <c r="C36" s="124"/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4"/>
      <c r="P36" s="124"/>
      <c r="Q36" s="124"/>
      <c r="R36" s="124"/>
    </row>
    <row r="37" spans="2:18" s="63" customFormat="1" ht="21" customHeight="1" x14ac:dyDescent="0.25">
      <c r="B37" s="137" t="s">
        <v>117</v>
      </c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37"/>
      <c r="O37" s="137"/>
      <c r="P37" s="137"/>
      <c r="Q37" s="137"/>
      <c r="R37" s="137"/>
    </row>
    <row r="38" spans="2:18" s="37" customFormat="1" ht="11.25" x14ac:dyDescent="0.2">
      <c r="C38" s="38"/>
      <c r="D38" s="40"/>
      <c r="E38" s="39"/>
      <c r="G38" s="38"/>
      <c r="H38" s="38"/>
      <c r="I38" s="38"/>
      <c r="J38" s="38"/>
      <c r="K38" s="38"/>
      <c r="L38" s="38"/>
      <c r="M38" s="38"/>
      <c r="Q38" s="38"/>
      <c r="R38" s="38"/>
    </row>
    <row r="39" spans="2:18" s="37" customFormat="1" ht="11.25" x14ac:dyDescent="0.2">
      <c r="C39" s="38"/>
      <c r="D39" s="40"/>
      <c r="E39" s="39"/>
      <c r="G39" s="38"/>
      <c r="H39" s="38"/>
      <c r="I39" s="38"/>
      <c r="J39" s="38"/>
      <c r="K39" s="38"/>
      <c r="L39" s="38"/>
      <c r="M39" s="38"/>
      <c r="Q39" s="38"/>
      <c r="R39" s="38"/>
    </row>
    <row r="40" spans="2:18" s="37" customFormat="1" ht="11.25" x14ac:dyDescent="0.2">
      <c r="C40" s="38"/>
      <c r="D40" s="40"/>
      <c r="E40" s="39"/>
      <c r="G40" s="38"/>
      <c r="H40" s="38"/>
      <c r="I40" s="38"/>
      <c r="J40" s="38"/>
      <c r="K40" s="38"/>
      <c r="L40" s="38"/>
      <c r="M40" s="38"/>
      <c r="Q40" s="38"/>
      <c r="R40" s="38"/>
    </row>
    <row r="41" spans="2:18" s="37" customFormat="1" ht="11.25" x14ac:dyDescent="0.2">
      <c r="C41" s="38"/>
      <c r="D41" s="40"/>
      <c r="E41" s="39"/>
      <c r="G41" s="38"/>
      <c r="H41" s="38"/>
      <c r="I41" s="38"/>
      <c r="J41" s="38"/>
      <c r="K41" s="38"/>
      <c r="L41" s="38"/>
      <c r="M41" s="38"/>
      <c r="Q41" s="38"/>
      <c r="R41" s="38"/>
    </row>
    <row r="42" spans="2:18" s="37" customFormat="1" ht="11.25" x14ac:dyDescent="0.2">
      <c r="C42" s="38"/>
      <c r="D42" s="40"/>
      <c r="E42" s="39"/>
      <c r="G42" s="38"/>
      <c r="H42" s="38"/>
      <c r="I42" s="38"/>
      <c r="J42" s="38"/>
      <c r="K42" s="38"/>
      <c r="L42" s="38"/>
      <c r="M42" s="38"/>
      <c r="Q42" s="38"/>
      <c r="R42" s="38"/>
    </row>
    <row r="43" spans="2:18" s="37" customFormat="1" ht="11.25" x14ac:dyDescent="0.2">
      <c r="C43" s="38"/>
      <c r="D43" s="40"/>
      <c r="E43" s="39"/>
      <c r="G43" s="38"/>
      <c r="H43" s="38"/>
      <c r="I43" s="38"/>
      <c r="J43" s="38"/>
      <c r="K43" s="38"/>
      <c r="L43" s="38"/>
      <c r="M43" s="38"/>
      <c r="Q43" s="38"/>
      <c r="R43" s="38"/>
    </row>
    <row r="44" spans="2:18" s="37" customFormat="1" ht="11.25" x14ac:dyDescent="0.2">
      <c r="C44" s="38"/>
      <c r="D44" s="40"/>
      <c r="E44" s="39"/>
      <c r="G44" s="38"/>
      <c r="H44" s="38"/>
      <c r="I44" s="38"/>
      <c r="J44" s="38"/>
      <c r="K44" s="38"/>
      <c r="L44" s="38"/>
      <c r="M44" s="38"/>
      <c r="Q44" s="38"/>
      <c r="R44" s="38"/>
    </row>
    <row r="45" spans="2:18" s="37" customFormat="1" ht="11.25" x14ac:dyDescent="0.2">
      <c r="C45" s="38"/>
      <c r="D45" s="40"/>
      <c r="E45" s="39"/>
      <c r="G45" s="38"/>
      <c r="H45" s="38"/>
      <c r="I45" s="38"/>
      <c r="J45" s="38"/>
      <c r="K45" s="38"/>
      <c r="L45" s="38"/>
      <c r="M45" s="38"/>
      <c r="Q45" s="38"/>
      <c r="R45" s="38"/>
    </row>
    <row r="46" spans="2:18" s="37" customFormat="1" ht="11.25" x14ac:dyDescent="0.2">
      <c r="C46" s="38"/>
      <c r="D46" s="40"/>
      <c r="E46" s="39"/>
      <c r="G46" s="38"/>
      <c r="H46" s="38"/>
      <c r="I46" s="38"/>
      <c r="J46" s="38"/>
      <c r="K46" s="38"/>
      <c r="L46" s="38"/>
      <c r="M46" s="38"/>
      <c r="Q46" s="38"/>
      <c r="R46" s="38"/>
    </row>
    <row r="47" spans="2:18" s="37" customFormat="1" ht="11.25" x14ac:dyDescent="0.2">
      <c r="C47" s="38"/>
      <c r="D47" s="40"/>
      <c r="E47" s="39"/>
      <c r="G47" s="38"/>
      <c r="H47" s="38"/>
      <c r="I47" s="38"/>
      <c r="J47" s="38"/>
      <c r="K47" s="38"/>
      <c r="L47" s="38"/>
      <c r="M47" s="38"/>
      <c r="Q47" s="38"/>
      <c r="R47" s="38"/>
    </row>
    <row r="48" spans="2:18" s="37" customFormat="1" ht="11.25" x14ac:dyDescent="0.2">
      <c r="C48" s="38"/>
      <c r="D48" s="40"/>
      <c r="E48" s="39"/>
      <c r="G48" s="38"/>
      <c r="H48" s="38"/>
      <c r="I48" s="38"/>
      <c r="J48" s="38"/>
      <c r="K48" s="38"/>
      <c r="L48" s="38"/>
      <c r="M48" s="38"/>
      <c r="Q48" s="38"/>
      <c r="R48" s="38"/>
    </row>
    <row r="49" spans="3:18" s="37" customFormat="1" ht="11.25" x14ac:dyDescent="0.2">
      <c r="C49" s="38"/>
      <c r="D49" s="40"/>
      <c r="E49" s="39"/>
      <c r="G49" s="38"/>
      <c r="H49" s="38"/>
      <c r="I49" s="38"/>
      <c r="J49" s="38"/>
      <c r="K49" s="38"/>
      <c r="L49" s="38"/>
      <c r="M49" s="38"/>
      <c r="Q49" s="38"/>
      <c r="R49" s="38"/>
    </row>
    <row r="50" spans="3:18" s="37" customFormat="1" ht="11.25" x14ac:dyDescent="0.2">
      <c r="C50" s="38"/>
      <c r="D50" s="40"/>
      <c r="E50" s="39"/>
      <c r="G50" s="38"/>
      <c r="H50" s="38"/>
      <c r="I50" s="38"/>
      <c r="J50" s="38"/>
      <c r="K50" s="38"/>
      <c r="L50" s="38"/>
      <c r="M50" s="38"/>
      <c r="Q50" s="38"/>
      <c r="R50" s="38"/>
    </row>
    <row r="51" spans="3:18" s="37" customFormat="1" ht="11.25" x14ac:dyDescent="0.2">
      <c r="C51" s="38"/>
      <c r="D51" s="40"/>
      <c r="E51" s="39"/>
      <c r="G51" s="38"/>
      <c r="H51" s="38"/>
      <c r="I51" s="38"/>
      <c r="J51" s="38"/>
      <c r="K51" s="38"/>
      <c r="L51" s="38"/>
      <c r="M51" s="38"/>
      <c r="Q51" s="38"/>
      <c r="R51" s="38"/>
    </row>
    <row r="52" spans="3:18" s="37" customFormat="1" ht="11.25" x14ac:dyDescent="0.2">
      <c r="C52" s="38"/>
      <c r="D52" s="40"/>
      <c r="E52" s="39"/>
      <c r="G52" s="38"/>
      <c r="H52" s="38"/>
      <c r="I52" s="38"/>
      <c r="J52" s="38"/>
      <c r="K52" s="38"/>
      <c r="L52" s="38"/>
      <c r="M52" s="38"/>
      <c r="Q52" s="38"/>
      <c r="R52" s="38"/>
    </row>
    <row r="53" spans="3:18" s="37" customFormat="1" ht="11.25" x14ac:dyDescent="0.2">
      <c r="C53" s="38"/>
      <c r="D53" s="40"/>
      <c r="E53" s="39"/>
      <c r="G53" s="38"/>
      <c r="H53" s="38"/>
      <c r="I53" s="38"/>
      <c r="J53" s="38"/>
      <c r="K53" s="38"/>
      <c r="L53" s="38"/>
      <c r="M53" s="38"/>
      <c r="Q53" s="38"/>
      <c r="R53" s="38"/>
    </row>
    <row r="54" spans="3:18" s="37" customFormat="1" ht="11.25" x14ac:dyDescent="0.2">
      <c r="C54" s="38"/>
      <c r="D54" s="40"/>
      <c r="E54" s="39"/>
      <c r="G54" s="38"/>
      <c r="H54" s="38"/>
      <c r="I54" s="38"/>
      <c r="J54" s="38"/>
      <c r="K54" s="38"/>
      <c r="L54" s="38"/>
      <c r="M54" s="38"/>
      <c r="Q54" s="38"/>
      <c r="R54" s="38"/>
    </row>
    <row r="55" spans="3:18" s="37" customFormat="1" ht="11.25" x14ac:dyDescent="0.2">
      <c r="C55" s="38"/>
      <c r="D55" s="40"/>
      <c r="E55" s="39"/>
      <c r="G55" s="38"/>
      <c r="H55" s="38"/>
      <c r="I55" s="38"/>
      <c r="J55" s="38"/>
      <c r="K55" s="38"/>
      <c r="L55" s="38"/>
      <c r="M55" s="38"/>
      <c r="Q55" s="38"/>
      <c r="R55" s="38"/>
    </row>
    <row r="56" spans="3:18" s="37" customFormat="1" ht="11.25" x14ac:dyDescent="0.2">
      <c r="C56" s="38"/>
      <c r="D56" s="40"/>
      <c r="E56" s="39"/>
      <c r="G56" s="38"/>
      <c r="H56" s="38"/>
      <c r="I56" s="38"/>
      <c r="J56" s="38"/>
      <c r="K56" s="38"/>
      <c r="L56" s="38"/>
      <c r="M56" s="38"/>
      <c r="Q56" s="38"/>
      <c r="R56" s="38"/>
    </row>
    <row r="57" spans="3:18" s="37" customFormat="1" ht="11.25" x14ac:dyDescent="0.2">
      <c r="C57" s="38"/>
      <c r="D57" s="40"/>
      <c r="E57" s="39"/>
      <c r="G57" s="38"/>
      <c r="H57" s="38"/>
      <c r="I57" s="38"/>
      <c r="J57" s="38"/>
      <c r="K57" s="38"/>
      <c r="L57" s="38"/>
      <c r="M57" s="38"/>
      <c r="Q57" s="38"/>
      <c r="R57" s="38"/>
    </row>
    <row r="58" spans="3:18" s="37" customFormat="1" ht="11.25" x14ac:dyDescent="0.2">
      <c r="C58" s="38"/>
      <c r="D58" s="40"/>
      <c r="E58" s="39"/>
      <c r="G58" s="38"/>
      <c r="H58" s="38"/>
      <c r="I58" s="38"/>
      <c r="J58" s="38"/>
      <c r="K58" s="38"/>
      <c r="L58" s="38"/>
      <c r="M58" s="38"/>
      <c r="Q58" s="38"/>
      <c r="R58" s="38"/>
    </row>
    <row r="59" spans="3:18" s="37" customFormat="1" ht="11.25" x14ac:dyDescent="0.2">
      <c r="C59" s="38"/>
      <c r="D59" s="40"/>
      <c r="E59" s="39"/>
      <c r="G59" s="38"/>
      <c r="H59" s="38"/>
      <c r="I59" s="38"/>
      <c r="J59" s="38"/>
      <c r="K59" s="38"/>
      <c r="L59" s="38"/>
      <c r="M59" s="38"/>
      <c r="Q59" s="38"/>
      <c r="R59" s="38"/>
    </row>
    <row r="60" spans="3:18" s="37" customFormat="1" ht="11.25" x14ac:dyDescent="0.2">
      <c r="C60" s="38"/>
      <c r="D60" s="40"/>
      <c r="E60" s="39"/>
      <c r="G60" s="38"/>
      <c r="H60" s="38"/>
      <c r="I60" s="38"/>
      <c r="J60" s="38"/>
      <c r="K60" s="38"/>
      <c r="L60" s="38"/>
      <c r="M60" s="38"/>
      <c r="Q60" s="38"/>
      <c r="R60" s="38"/>
    </row>
    <row r="61" spans="3:18" s="37" customFormat="1" ht="11.25" x14ac:dyDescent="0.2">
      <c r="C61" s="38"/>
      <c r="D61" s="40"/>
      <c r="E61" s="39"/>
      <c r="G61" s="38"/>
      <c r="H61" s="38"/>
      <c r="I61" s="38"/>
      <c r="J61" s="38"/>
      <c r="K61" s="38"/>
      <c r="L61" s="38"/>
      <c r="M61" s="38"/>
      <c r="Q61" s="38"/>
      <c r="R61" s="38"/>
    </row>
    <row r="62" spans="3:18" s="37" customFormat="1" ht="11.25" x14ac:dyDescent="0.2">
      <c r="C62" s="38"/>
      <c r="D62" s="40"/>
      <c r="E62" s="39"/>
      <c r="G62" s="38"/>
      <c r="H62" s="38"/>
      <c r="I62" s="38"/>
      <c r="J62" s="38"/>
      <c r="K62" s="38"/>
      <c r="L62" s="38"/>
      <c r="M62" s="38"/>
      <c r="Q62" s="38"/>
      <c r="R62" s="38"/>
    </row>
    <row r="63" spans="3:18" s="37" customFormat="1" ht="11.25" x14ac:dyDescent="0.2">
      <c r="C63" s="38"/>
      <c r="D63" s="40"/>
      <c r="E63" s="39"/>
      <c r="G63" s="38"/>
      <c r="H63" s="38"/>
      <c r="I63" s="38"/>
      <c r="J63" s="38"/>
      <c r="K63" s="38"/>
      <c r="L63" s="38"/>
      <c r="M63" s="38"/>
      <c r="Q63" s="38"/>
      <c r="R63" s="38"/>
    </row>
    <row r="64" spans="3:18" s="37" customFormat="1" ht="11.25" x14ac:dyDescent="0.2">
      <c r="C64" s="38"/>
      <c r="D64" s="40"/>
      <c r="E64" s="39"/>
      <c r="G64" s="38"/>
      <c r="H64" s="38"/>
      <c r="I64" s="38"/>
      <c r="J64" s="38"/>
      <c r="K64" s="38"/>
      <c r="L64" s="38"/>
      <c r="M64" s="38"/>
      <c r="Q64" s="38"/>
      <c r="R64" s="38"/>
    </row>
    <row r="65" spans="3:18" s="37" customFormat="1" ht="11.25" x14ac:dyDescent="0.2">
      <c r="C65" s="38"/>
      <c r="D65" s="40"/>
      <c r="E65" s="39"/>
      <c r="G65" s="38"/>
      <c r="H65" s="38"/>
      <c r="I65" s="38"/>
      <c r="J65" s="38"/>
      <c r="K65" s="38"/>
      <c r="L65" s="38"/>
      <c r="M65" s="38"/>
      <c r="Q65" s="38"/>
      <c r="R65" s="38"/>
    </row>
    <row r="66" spans="3:18" s="37" customFormat="1" ht="11.25" x14ac:dyDescent="0.2">
      <c r="C66" s="38"/>
      <c r="D66" s="40"/>
      <c r="E66" s="39"/>
      <c r="G66" s="38"/>
      <c r="H66" s="38"/>
      <c r="I66" s="38"/>
      <c r="J66" s="38"/>
      <c r="K66" s="38"/>
      <c r="L66" s="38"/>
      <c r="M66" s="38"/>
      <c r="Q66" s="38"/>
      <c r="R66" s="38"/>
    </row>
    <row r="67" spans="3:18" s="37" customFormat="1" ht="11.25" x14ac:dyDescent="0.2">
      <c r="C67" s="38"/>
      <c r="D67" s="40"/>
      <c r="E67" s="39"/>
      <c r="G67" s="38"/>
      <c r="H67" s="38"/>
      <c r="I67" s="38"/>
      <c r="J67" s="38"/>
      <c r="K67" s="38"/>
      <c r="L67" s="38"/>
      <c r="M67" s="38"/>
      <c r="Q67" s="38"/>
      <c r="R67" s="38"/>
    </row>
    <row r="68" spans="3:18" s="37" customFormat="1" ht="11.25" x14ac:dyDescent="0.2">
      <c r="C68" s="38"/>
      <c r="D68" s="40"/>
      <c r="E68" s="39"/>
      <c r="G68" s="38"/>
      <c r="H68" s="38"/>
      <c r="I68" s="38"/>
      <c r="J68" s="38"/>
      <c r="K68" s="38"/>
      <c r="L68" s="38"/>
      <c r="M68" s="38"/>
      <c r="Q68" s="38"/>
      <c r="R68" s="38"/>
    </row>
    <row r="69" spans="3:18" s="37" customFormat="1" ht="11.25" x14ac:dyDescent="0.2">
      <c r="C69" s="38"/>
      <c r="D69" s="40"/>
      <c r="E69" s="39"/>
      <c r="G69" s="38"/>
      <c r="H69" s="38"/>
      <c r="I69" s="38"/>
      <c r="J69" s="38"/>
      <c r="K69" s="38"/>
      <c r="L69" s="38"/>
      <c r="M69" s="38"/>
      <c r="Q69" s="38"/>
      <c r="R69" s="38"/>
    </row>
    <row r="70" spans="3:18" s="37" customFormat="1" ht="11.25" x14ac:dyDescent="0.2">
      <c r="C70" s="38"/>
      <c r="D70" s="40"/>
      <c r="E70" s="39"/>
      <c r="G70" s="38"/>
      <c r="H70" s="38"/>
      <c r="I70" s="38"/>
      <c r="J70" s="38"/>
      <c r="K70" s="38"/>
      <c r="L70" s="38"/>
      <c r="M70" s="38"/>
      <c r="Q70" s="38"/>
      <c r="R70" s="38"/>
    </row>
    <row r="71" spans="3:18" s="37" customFormat="1" ht="11.25" x14ac:dyDescent="0.2">
      <c r="C71" s="38"/>
      <c r="D71" s="40"/>
      <c r="E71" s="39"/>
      <c r="G71" s="38"/>
      <c r="H71" s="38"/>
      <c r="I71" s="38"/>
      <c r="J71" s="38"/>
      <c r="K71" s="38"/>
      <c r="L71" s="38"/>
      <c r="M71" s="38"/>
      <c r="Q71" s="38"/>
      <c r="R71" s="38"/>
    </row>
    <row r="72" spans="3:18" s="37" customFormat="1" ht="11.25" x14ac:dyDescent="0.2">
      <c r="C72" s="38"/>
      <c r="D72" s="40"/>
      <c r="E72" s="39"/>
      <c r="G72" s="38"/>
      <c r="H72" s="38"/>
      <c r="I72" s="38"/>
      <c r="J72" s="38"/>
      <c r="K72" s="38"/>
      <c r="L72" s="38"/>
      <c r="M72" s="38"/>
      <c r="Q72" s="38"/>
      <c r="R72" s="38"/>
    </row>
    <row r="73" spans="3:18" s="37" customFormat="1" ht="11.25" x14ac:dyDescent="0.2">
      <c r="C73" s="38"/>
      <c r="D73" s="40"/>
      <c r="E73" s="39"/>
      <c r="G73" s="38"/>
      <c r="H73" s="38"/>
      <c r="I73" s="38"/>
      <c r="J73" s="38"/>
      <c r="K73" s="38"/>
      <c r="L73" s="38"/>
      <c r="M73" s="38"/>
      <c r="Q73" s="38"/>
      <c r="R73" s="38"/>
    </row>
  </sheetData>
  <mergeCells count="33">
    <mergeCell ref="P16:P17"/>
    <mergeCell ref="B21:R21"/>
    <mergeCell ref="B23:R23"/>
    <mergeCell ref="B28:R28"/>
    <mergeCell ref="B31:R31"/>
    <mergeCell ref="B29:R29"/>
    <mergeCell ref="B30:R30"/>
    <mergeCell ref="B27:R27"/>
    <mergeCell ref="Q16:Q17"/>
    <mergeCell ref="R16:R17"/>
    <mergeCell ref="B22:I22"/>
    <mergeCell ref="B37:R37"/>
    <mergeCell ref="B36:R36"/>
    <mergeCell ref="B32:R32"/>
    <mergeCell ref="B33:R33"/>
    <mergeCell ref="B34:R34"/>
    <mergeCell ref="B35:R35"/>
    <mergeCell ref="S16:S17"/>
    <mergeCell ref="T16:T17"/>
    <mergeCell ref="U16:U17"/>
    <mergeCell ref="V16:V17"/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</mergeCells>
  <pageMargins left="0.39370078740157483" right="0.19685039370078741" top="0.74803149606299213" bottom="0.74803149606299213" header="0.31496062992125984" footer="0.31496062992125984"/>
  <pageSetup paperSize="8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B4:V39"/>
  <sheetViews>
    <sheetView view="pageBreakPreview" zoomScaleNormal="70" zoomScaleSheetLayoutView="100" workbookViewId="0">
      <selection activeCell="B11" sqref="B11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1" ht="18.75" x14ac:dyDescent="0.3">
      <c r="B4" s="70" t="s">
        <v>111</v>
      </c>
    </row>
    <row r="5" spans="2:11" ht="18.75" x14ac:dyDescent="0.3">
      <c r="B5" s="70"/>
    </row>
    <row r="6" spans="2:11" ht="18.75" x14ac:dyDescent="0.3">
      <c r="B6" s="70"/>
    </row>
    <row r="7" spans="2:11" ht="15.75" x14ac:dyDescent="0.25">
      <c r="B7" s="12" t="s">
        <v>145</v>
      </c>
      <c r="C7" s="15"/>
      <c r="D7" s="15"/>
      <c r="E7" s="15"/>
      <c r="F7" s="71"/>
      <c r="G7" s="71"/>
      <c r="H7" s="71"/>
      <c r="I7" s="71"/>
    </row>
    <row r="8" spans="2:11" x14ac:dyDescent="0.25">
      <c r="B8" s="24" t="s">
        <v>10</v>
      </c>
      <c r="C8" s="24"/>
      <c r="D8" s="24"/>
      <c r="E8" s="24"/>
      <c r="F8" s="71"/>
      <c r="G8" s="71"/>
      <c r="H8" s="71"/>
      <c r="I8" s="71"/>
    </row>
    <row r="9" spans="2:11" x14ac:dyDescent="0.25">
      <c r="B9" s="71"/>
      <c r="C9" s="71"/>
      <c r="D9" s="71"/>
      <c r="E9" s="71"/>
      <c r="F9" s="71"/>
      <c r="G9" s="71"/>
      <c r="H9" s="71"/>
      <c r="I9" s="71"/>
    </row>
    <row r="10" spans="2:11" ht="15.75" x14ac:dyDescent="0.25">
      <c r="B10" s="72" t="s">
        <v>191</v>
      </c>
      <c r="C10" s="71"/>
      <c r="D10" s="71"/>
      <c r="E10" s="71"/>
      <c r="F10" s="71"/>
      <c r="G10" s="71"/>
      <c r="H10" s="71"/>
      <c r="I10" s="71"/>
    </row>
    <row r="11" spans="2:11" x14ac:dyDescent="0.25">
      <c r="B11" s="71"/>
      <c r="C11" s="71"/>
      <c r="D11" s="71"/>
      <c r="E11" s="71"/>
      <c r="F11" s="71"/>
      <c r="G11" s="71"/>
      <c r="H11" s="71"/>
      <c r="I11" s="71"/>
    </row>
    <row r="12" spans="2:11" x14ac:dyDescent="0.25">
      <c r="B12" s="71"/>
      <c r="C12" s="71"/>
      <c r="D12" s="71"/>
      <c r="E12" s="71"/>
      <c r="F12" s="71"/>
      <c r="G12" s="71"/>
      <c r="H12" s="71"/>
      <c r="I12" s="71"/>
    </row>
    <row r="13" spans="2:11" x14ac:dyDescent="0.25">
      <c r="B13" s="71"/>
      <c r="C13" s="71"/>
      <c r="D13" s="71"/>
      <c r="E13" s="71"/>
      <c r="F13" s="71"/>
      <c r="G13" s="71"/>
      <c r="H13" s="71"/>
      <c r="I13" s="71"/>
    </row>
    <row r="14" spans="2:11" x14ac:dyDescent="0.25">
      <c r="B14" s="71"/>
      <c r="C14" s="71"/>
      <c r="D14" s="71"/>
      <c r="E14" s="71"/>
      <c r="F14" s="71"/>
      <c r="G14" s="71"/>
      <c r="H14" s="71"/>
      <c r="I14" s="71"/>
    </row>
    <row r="15" spans="2:11" ht="15" customHeight="1" x14ac:dyDescent="0.25">
      <c r="B15" s="142" t="s">
        <v>1</v>
      </c>
      <c r="C15" s="143" t="s">
        <v>112</v>
      </c>
      <c r="D15" s="143"/>
      <c r="E15" s="143"/>
      <c r="F15" s="143"/>
      <c r="G15" s="143"/>
      <c r="H15" s="72"/>
      <c r="I15" s="72"/>
      <c r="J15" s="83"/>
      <c r="K15" s="83"/>
    </row>
    <row r="16" spans="2:11" ht="31.5" x14ac:dyDescent="0.25">
      <c r="B16" s="142"/>
      <c r="C16" s="87" t="s">
        <v>185</v>
      </c>
      <c r="D16" s="87" t="s">
        <v>186</v>
      </c>
      <c r="E16" s="87" t="s">
        <v>187</v>
      </c>
      <c r="F16" s="87" t="s">
        <v>188</v>
      </c>
      <c r="G16" s="87" t="s">
        <v>189</v>
      </c>
      <c r="H16" s="72"/>
      <c r="I16" s="72"/>
      <c r="J16" s="83"/>
      <c r="K16" s="83"/>
    </row>
    <row r="17" spans="2:22" ht="16.5" x14ac:dyDescent="0.25">
      <c r="B17" s="88" t="s">
        <v>113</v>
      </c>
      <c r="C17" s="89">
        <v>104.8</v>
      </c>
      <c r="D17" s="90">
        <v>104.6</v>
      </c>
      <c r="E17" s="90" t="s">
        <v>7</v>
      </c>
      <c r="F17" s="90" t="s">
        <v>7</v>
      </c>
      <c r="G17" s="90" t="s">
        <v>7</v>
      </c>
      <c r="H17" s="72"/>
      <c r="I17" s="72"/>
      <c r="J17" s="83"/>
      <c r="K17" s="83"/>
    </row>
    <row r="18" spans="2:22" ht="15.75" x14ac:dyDescent="0.25">
      <c r="B18" s="81"/>
      <c r="C18" s="74"/>
      <c r="D18" s="74"/>
      <c r="E18" s="74"/>
      <c r="F18" s="74"/>
      <c r="G18" s="74"/>
      <c r="H18" s="72"/>
      <c r="I18" s="72"/>
      <c r="J18" s="83"/>
      <c r="K18" s="83"/>
    </row>
    <row r="19" spans="2:22" ht="15.75" x14ac:dyDescent="0.25">
      <c r="B19" s="82" t="s">
        <v>47</v>
      </c>
      <c r="C19" s="72"/>
      <c r="D19" s="72"/>
      <c r="E19" s="72"/>
      <c r="F19" s="72"/>
      <c r="G19" s="72"/>
      <c r="H19" s="72"/>
      <c r="I19" s="72"/>
      <c r="J19" s="83"/>
      <c r="K19" s="83"/>
    </row>
    <row r="20" spans="2:22" s="80" customFormat="1" ht="60.75" customHeight="1" x14ac:dyDescent="0.25">
      <c r="B20" s="144" t="s">
        <v>114</v>
      </c>
      <c r="C20" s="144"/>
      <c r="D20" s="144"/>
      <c r="E20" s="144"/>
      <c r="F20" s="144"/>
      <c r="G20" s="144"/>
      <c r="H20" s="144"/>
      <c r="I20" s="144"/>
      <c r="J20" s="79"/>
      <c r="K20" s="79"/>
      <c r="L20" s="79"/>
      <c r="M20" s="79"/>
      <c r="Q20" s="79"/>
      <c r="R20" s="79"/>
      <c r="S20" s="79"/>
      <c r="T20" s="79"/>
      <c r="U20" s="79"/>
      <c r="V20" s="79"/>
    </row>
    <row r="21" spans="2:22" s="80" customFormat="1" ht="40.5" customHeight="1" x14ac:dyDescent="0.25">
      <c r="B21" s="144" t="s">
        <v>115</v>
      </c>
      <c r="C21" s="144"/>
      <c r="D21" s="144"/>
      <c r="E21" s="144"/>
      <c r="F21" s="144"/>
      <c r="G21" s="144"/>
      <c r="H21" s="144"/>
      <c r="I21" s="144"/>
      <c r="J21" s="79"/>
      <c r="K21" s="79"/>
      <c r="L21" s="79"/>
      <c r="M21" s="79"/>
      <c r="Q21" s="79"/>
      <c r="R21" s="79"/>
      <c r="S21" s="79"/>
      <c r="T21" s="79"/>
      <c r="U21" s="79"/>
      <c r="V21" s="79"/>
    </row>
    <row r="22" spans="2:22" s="77" customFormat="1" ht="207.75" customHeight="1" x14ac:dyDescent="0.25">
      <c r="B22" s="124" t="s">
        <v>116</v>
      </c>
      <c r="C22" s="124"/>
      <c r="D22" s="124"/>
      <c r="E22" s="124"/>
      <c r="F22" s="124"/>
      <c r="G22" s="124"/>
      <c r="H22" s="124"/>
      <c r="I22" s="124"/>
      <c r="J22" s="84"/>
      <c r="K22" s="84"/>
    </row>
    <row r="23" spans="2:22" s="77" customFormat="1" x14ac:dyDescent="0.25">
      <c r="B23" s="78"/>
      <c r="C23" s="78"/>
      <c r="D23" s="78"/>
      <c r="E23" s="78"/>
      <c r="F23" s="78"/>
      <c r="G23" s="78"/>
      <c r="H23" s="78"/>
      <c r="I23" s="78"/>
    </row>
    <row r="24" spans="2:22" s="77" customFormat="1" x14ac:dyDescent="0.25"/>
    <row r="35" spans="3:7" x14ac:dyDescent="0.25">
      <c r="C35" s="73"/>
      <c r="D35" s="73"/>
      <c r="E35" s="73"/>
      <c r="F35" s="73"/>
      <c r="G35" s="73"/>
    </row>
    <row r="36" spans="3:7" x14ac:dyDescent="0.25">
      <c r="C36" s="73"/>
      <c r="D36" s="73"/>
      <c r="E36" s="73"/>
      <c r="F36" s="73"/>
      <c r="G36" s="73"/>
    </row>
    <row r="37" spans="3:7" ht="15.75" x14ac:dyDescent="0.25">
      <c r="C37" s="25"/>
      <c r="D37" s="25"/>
      <c r="E37" s="25"/>
      <c r="F37" s="25"/>
      <c r="G37" s="25"/>
    </row>
    <row r="38" spans="3:7" ht="15.75" x14ac:dyDescent="0.25">
      <c r="C38" s="74"/>
      <c r="D38" s="74"/>
      <c r="E38" s="74"/>
      <c r="F38" s="74"/>
      <c r="G38" s="74"/>
    </row>
    <row r="39" spans="3:7" ht="15.75" x14ac:dyDescent="0.25">
      <c r="C39" s="75"/>
      <c r="D39" s="75"/>
      <c r="E39" s="76"/>
      <c r="F39" s="75"/>
      <c r="G39" s="75"/>
    </row>
  </sheetData>
  <mergeCells count="5">
    <mergeCell ref="B15:B16"/>
    <mergeCell ref="C15:G15"/>
    <mergeCell ref="B20:I20"/>
    <mergeCell ref="B21:I21"/>
    <mergeCell ref="B22:I22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Денис Трофимов</cp:lastModifiedBy>
  <cp:lastPrinted>2023-06-22T07:13:11Z</cp:lastPrinted>
  <dcterms:created xsi:type="dcterms:W3CDTF">2018-08-07T02:20:41Z</dcterms:created>
  <dcterms:modified xsi:type="dcterms:W3CDTF">2024-05-22T06:44:27Z</dcterms:modified>
</cp:coreProperties>
</file>