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'20.1'!$B$1:$V$81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4" i="28" l="1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35" i="28" l="1"/>
  <c r="P19" i="31" l="1"/>
  <c r="J19" i="31"/>
  <c r="T19" i="31" l="1"/>
  <c r="G19" i="3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<sst xmlns="http://schemas.openxmlformats.org/spreadsheetml/2006/main" count="380" uniqueCount="208">
  <si>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</si>
  <si>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</si>
  <si>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</si>
  <si>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</si>
  <si>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</si>
  <si>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</si>
  <si>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</si>
  <si>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</si>
  <si>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</si>
  <si>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</si>
  <si>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</si>
  <si>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</si>
  <si>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</si>
  <si>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</si>
  <si>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</si>
  <si>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</si>
  <si>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</si>
  <si>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</si>
  <si>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</si>
  <si>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</si>
  <si>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</si>
  <si>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</si>
  <si>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</si>
  <si>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</si>
  <si>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</si>
  <si>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</si>
  <si>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</si>
  <si>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</si>
  <si>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</si>
  <si>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</si>
  <si>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</si>
  <si>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</si>
  <si>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</si>
  <si>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</si>
  <si>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</si>
  <si>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</si>
  <si>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</si>
  <si>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</si>
  <si>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</si>
  <si>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</si>
  <si>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</si>
  <si>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</si>
  <si>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</si>
  <si>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</si>
  <si>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</si>
  <si>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</si>
  <si>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</si>
  <si>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</si>
  <si>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</si>
  <si>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</si>
  <si>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</si>
  <si>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</si>
  <si>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</si>
  <si>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</si>
  <si>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</si>
  <si>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</si>
  <si>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</si>
  <si>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</si>
  <si>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</si>
  <si>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</si>
  <si>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</si>
  <si>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</si>
  <si>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</si>
  <si>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</si>
  <si>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</si>
  <si>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</si>
  <si>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</si>
  <si>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</si>
  <si>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</si>
  <si>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</si>
  <si>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</si>
  <si>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</si>
  <si>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</si>
  <si>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</si>
  <si>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</si>
  <si>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</si>
  <si>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</si>
  <si>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</si>
  <si>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</si>
  <si>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</si>
  <si>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</si>
  <si>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</si>
  <si>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</si>
  <si>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</si>
  <si>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</si>
  <si>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</si>
  <si>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</si>
  <si>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</si>
  <si>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</si>
  <si>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</si>
  <si>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</si>
  <si>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</si>
  <si>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</si>
  <si>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</si>
  <si>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</si>
  <si>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</si>
  <si>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</si>
  <si>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</si>
  <si>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</si>
  <si>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</si>
  <si>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</si>
  <si>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</si>
  <si>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</si>
  <si>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</si>
  <si>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</si>
  <si>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</si>
  <si>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</si>
  <si>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</si>
  <si>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</si>
  <si>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</si>
  <si>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</si>
  <si>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</si>
  <si>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</si>
  <si>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</si>
  <si>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</si>
  <si>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</si>
  <si>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</si>
  <si>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</si>
  <si>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</si>
  <si>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</si>
  <si>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</si>
  <si>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</si>
  <si>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</si>
  <si>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</si>
  <si>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</si>
  <si>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</si>
  <si>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</si>
  <si>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</si>
  <si>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</si>
  <si>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</si>
  <si>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</si>
  <si>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</si>
  <si>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</si>
  <si>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</si>
  <si>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</si>
  <si>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</si>
  <si>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</si>
  <si>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</si>
  <si>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</si>
  <si>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</si>
  <si>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</si>
  <si>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</si>
  <si>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</si>
  <si>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</si>
  <si>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</si>
  <si>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</si>
  <si>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</si>
  <si>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</si>
  <si>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</si>
  <si>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</si>
  <si>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</si>
  <si>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</si>
  <si>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</si>
  <si>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</si>
  <si>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</si>
  <si>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</si>
  <si>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</si>
  <si>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</si>
  <si>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</si>
  <si>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</si>
  <si>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</si>
  <si>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</si>
  <si>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</si>
  <si>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</si>
  <si>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</si>
  <si>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</si>
  <si>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</si>
  <si>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</si>
  <si>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</si>
  <si>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</si>
  <si>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</si>
  <si>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</si>
  <si>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М5-01-1</t>
  </si>
  <si>
    <t>УНЦ кабельных сооружений для прокладки кабельной линии</t>
  </si>
  <si>
    <t>1 м по трассе</t>
  </si>
  <si>
    <t>Н2-04</t>
  </si>
  <si>
    <t>УНЦ РЗА и прочие шкафы (панели)</t>
  </si>
  <si>
    <t>1 ед.</t>
  </si>
  <si>
    <t>1 объект</t>
  </si>
  <si>
    <t>П6-10</t>
  </si>
  <si>
    <t>Реконструкция 
ОРУ-110 кВ 
ПС-103 "Северная"</t>
  </si>
  <si>
    <t>УНЦ на демонтажные работы ПС</t>
  </si>
  <si>
    <t>ОРУ-110 кВ</t>
  </si>
  <si>
    <t>1 элемент ПС</t>
  </si>
  <si>
    <t>М6-01-2</t>
  </si>
  <si>
    <t>М6-07-2</t>
  </si>
  <si>
    <t>М6-11-3</t>
  </si>
  <si>
    <t>УНЦ на демонтаж ВЛ 0,4 - 750 кВ</t>
  </si>
  <si>
    <t>М2-04-1</t>
  </si>
  <si>
    <t>УНЦ ВЛ 0,4 - 750 кВ на строительно-монтажные работы без опор и провода</t>
  </si>
  <si>
    <t>1 км ВЛ</t>
  </si>
  <si>
    <t>Л1-04-1</t>
  </si>
  <si>
    <t>УНЦ провода ВЛ 0,4 - 750 кВ сталеалюминиевого типа</t>
  </si>
  <si>
    <t>Л5-04</t>
  </si>
  <si>
    <t>УНЦ элементов ПС с устройством фундаментов</t>
  </si>
  <si>
    <t>И5-04-3</t>
  </si>
  <si>
    <t>И5-10-3</t>
  </si>
  <si>
    <t>УНЦ выключателя 110 - 500 кВ с устройством фундаментов</t>
  </si>
  <si>
    <t>И1-02-2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</si>
  <si>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</si>
  <si>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</si>
  <si>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</si>
  <si>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Н2-01</t>
  </si>
  <si>
    <t>УНЦ контрольного (силового) кабеля</t>
  </si>
  <si>
    <t>Н3-01-2</t>
  </si>
  <si>
    <t>И12-08</t>
  </si>
  <si>
    <t>Затраты на проектно-изыскательские работы для отдельных элементов электрических сетей</t>
  </si>
  <si>
    <t>O_ZEFSenergo 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</si>
</sst>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40" fillId="0" borderId="2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80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7" t="s">
        <v>29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7" t="s">
        <v>30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9" t="s">
        <v>22</v>
      </c>
      <c r="C16" s="119" t="s">
        <v>12</v>
      </c>
      <c r="D16" s="119" t="s">
        <v>11</v>
      </c>
      <c r="E16" s="119" t="s">
        <v>16</v>
      </c>
      <c r="F16" s="120" t="s">
        <v>19</v>
      </c>
      <c r="G16" s="115" t="s">
        <v>107</v>
      </c>
      <c r="H16" s="124" t="s">
        <v>48</v>
      </c>
      <c r="I16" s="125" t="s">
        <v>43</v>
      </c>
      <c r="J16" s="121" t="s">
        <v>9</v>
      </c>
      <c r="K16" s="122"/>
      <c r="L16" s="122"/>
      <c r="M16" s="123"/>
      <c r="N16" s="122"/>
      <c r="O16" s="114" t="s">
        <v>4</v>
      </c>
      <c r="P16" s="114"/>
      <c r="Q16" s="114"/>
      <c r="R16" s="114"/>
      <c r="S16" s="114"/>
      <c r="T16" s="114"/>
      <c r="U16" s="114"/>
      <c r="V16" s="114" t="s">
        <v>15</v>
      </c>
    </row>
    <row r="17" spans="1:22" s="19" customFormat="1" ht="78.75" x14ac:dyDescent="0.25">
      <c r="A17" s="8"/>
      <c r="B17" s="113"/>
      <c r="C17" s="113"/>
      <c r="D17" s="113"/>
      <c r="E17" s="113"/>
      <c r="F17" s="120"/>
      <c r="G17" s="113"/>
      <c r="H17" s="113"/>
      <c r="I17" s="113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4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09" t="s">
        <v>146</v>
      </c>
      <c r="C19" s="109" t="s">
        <v>180</v>
      </c>
      <c r="D19" s="109" t="s">
        <v>207</v>
      </c>
      <c r="E19" s="111" t="s">
        <v>181</v>
      </c>
      <c r="F19" s="91" t="s">
        <v>182</v>
      </c>
      <c r="G19" s="91" t="s">
        <v>7</v>
      </c>
      <c r="H19" s="91" t="s">
        <v>148</v>
      </c>
      <c r="I19" s="108">
        <v>2027</v>
      </c>
      <c r="J19" s="91">
        <v>110</v>
      </c>
      <c r="K19" s="92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2</v>
      </c>
      <c r="Q19" s="91" t="s">
        <v>183</v>
      </c>
      <c r="R19" s="91" t="s">
        <v>184</v>
      </c>
      <c r="S19" s="103">
        <v>4767.6099999999997</v>
      </c>
      <c r="T19" s="91">
        <v>1.26</v>
      </c>
      <c r="U19" s="103">
        <f t="shared" ref="U19:U23" si="0">O19*P19*S19*T19</f>
        <v>12014.377199999999</v>
      </c>
      <c r="V19" s="109" t="s">
        <v>147</v>
      </c>
    </row>
    <row r="20" spans="1:22" s="8" customFormat="1" ht="31.5" x14ac:dyDescent="0.25">
      <c r="B20" s="110"/>
      <c r="C20" s="110"/>
      <c r="D20" s="110"/>
      <c r="E20" s="111"/>
      <c r="F20" s="91" t="s">
        <v>182</v>
      </c>
      <c r="G20" s="91" t="s">
        <v>7</v>
      </c>
      <c r="H20" s="91" t="s">
        <v>148</v>
      </c>
      <c r="I20" s="108">
        <v>2027</v>
      </c>
      <c r="J20" s="91">
        <v>110</v>
      </c>
      <c r="K20" s="92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2</v>
      </c>
      <c r="Q20" s="91" t="s">
        <v>183</v>
      </c>
      <c r="R20" s="91" t="s">
        <v>185</v>
      </c>
      <c r="S20" s="103">
        <v>554</v>
      </c>
      <c r="T20" s="91">
        <v>1.26</v>
      </c>
      <c r="U20" s="103">
        <f t="shared" si="0"/>
        <v>1396.08</v>
      </c>
      <c r="V20" s="110"/>
    </row>
    <row r="21" spans="1:22" s="8" customFormat="1" ht="31.5" x14ac:dyDescent="0.25">
      <c r="B21" s="110"/>
      <c r="C21" s="110"/>
      <c r="D21" s="110"/>
      <c r="E21" s="111"/>
      <c r="F21" s="91" t="s">
        <v>182</v>
      </c>
      <c r="G21" s="91" t="s">
        <v>7</v>
      </c>
      <c r="H21" s="91" t="s">
        <v>148</v>
      </c>
      <c r="I21" s="108">
        <v>2027</v>
      </c>
      <c r="J21" s="91">
        <v>110</v>
      </c>
      <c r="K21" s="92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91">
        <v>6</v>
      </c>
      <c r="Q21" s="91" t="s">
        <v>183</v>
      </c>
      <c r="R21" s="91" t="s">
        <v>186</v>
      </c>
      <c r="S21" s="103">
        <v>180.02</v>
      </c>
      <c r="T21" s="91">
        <v>1.26</v>
      </c>
      <c r="U21" s="103">
        <f t="shared" si="0"/>
        <v>1360.9512000000002</v>
      </c>
      <c r="V21" s="110"/>
    </row>
    <row r="22" spans="1:22" s="8" customFormat="1" x14ac:dyDescent="0.25">
      <c r="B22" s="110"/>
      <c r="C22" s="110"/>
      <c r="D22" s="110"/>
      <c r="E22" s="91" t="s">
        <v>187</v>
      </c>
      <c r="F22" s="91" t="s">
        <v>182</v>
      </c>
      <c r="G22" s="91" t="s">
        <v>7</v>
      </c>
      <c r="H22" s="91" t="s">
        <v>148</v>
      </c>
      <c r="I22" s="108">
        <v>2027</v>
      </c>
      <c r="J22" s="91">
        <v>110</v>
      </c>
      <c r="K22" s="92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91">
        <v>0.67200000000000004</v>
      </c>
      <c r="Q22" s="91" t="s">
        <v>152</v>
      </c>
      <c r="R22" s="91" t="s">
        <v>188</v>
      </c>
      <c r="S22" s="91">
        <v>1533.53</v>
      </c>
      <c r="T22" s="91">
        <v>1.26</v>
      </c>
      <c r="U22" s="103">
        <f t="shared" si="0"/>
        <v>1298.4705216</v>
      </c>
      <c r="V22" s="110"/>
    </row>
    <row r="23" spans="1:22" s="8" customFormat="1" ht="15.75" customHeight="1" x14ac:dyDescent="0.25">
      <c r="B23" s="110"/>
      <c r="C23" s="110"/>
      <c r="D23" s="110"/>
      <c r="E23" s="91" t="s">
        <v>171</v>
      </c>
      <c r="F23" s="91" t="s">
        <v>182</v>
      </c>
      <c r="G23" s="91" t="s">
        <v>7</v>
      </c>
      <c r="H23" s="91" t="s">
        <v>148</v>
      </c>
      <c r="I23" s="108">
        <v>2027</v>
      </c>
      <c r="J23" s="91">
        <v>110</v>
      </c>
      <c r="K23" s="92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91">
        <v>0.2</v>
      </c>
      <c r="Q23" s="91" t="s">
        <v>152</v>
      </c>
      <c r="R23" s="91" t="s">
        <v>172</v>
      </c>
      <c r="S23" s="91">
        <v>165.15</v>
      </c>
      <c r="T23" s="91">
        <v>1.26</v>
      </c>
      <c r="U23" s="103">
        <f t="shared" si="0"/>
        <v>41.617800000000003</v>
      </c>
      <c r="V23" s="110"/>
    </row>
    <row r="24" spans="1:22" s="8" customFormat="1" ht="31.5" x14ac:dyDescent="0.25">
      <c r="B24" s="110"/>
      <c r="C24" s="110"/>
      <c r="D24" s="110"/>
      <c r="E24" s="102" t="s">
        <v>189</v>
      </c>
      <c r="F24" s="91" t="s">
        <v>182</v>
      </c>
      <c r="G24" s="91" t="s">
        <v>7</v>
      </c>
      <c r="H24" s="91" t="s">
        <v>148</v>
      </c>
      <c r="I24" s="108">
        <v>2027</v>
      </c>
      <c r="J24" s="91">
        <v>110</v>
      </c>
      <c r="K24" s="92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102">
        <v>0.67200000000000004</v>
      </c>
      <c r="Q24" s="91" t="s">
        <v>190</v>
      </c>
      <c r="R24" s="102" t="s">
        <v>191</v>
      </c>
      <c r="S24" s="106">
        <v>4893.1000000000004</v>
      </c>
      <c r="T24" s="101">
        <v>1.33</v>
      </c>
      <c r="U24" s="103">
        <f>O24*P24*S24*T24</f>
        <v>4373.2570560000004</v>
      </c>
      <c r="V24" s="110"/>
    </row>
    <row r="25" spans="1:22" s="8" customFormat="1" ht="31.5" x14ac:dyDescent="0.25">
      <c r="B25" s="110"/>
      <c r="C25" s="110"/>
      <c r="D25" s="110"/>
      <c r="E25" s="102" t="s">
        <v>192</v>
      </c>
      <c r="F25" s="91" t="s">
        <v>182</v>
      </c>
      <c r="G25" s="91" t="s">
        <v>7</v>
      </c>
      <c r="H25" s="91" t="s">
        <v>148</v>
      </c>
      <c r="I25" s="108">
        <v>2027</v>
      </c>
      <c r="J25" s="91">
        <v>110</v>
      </c>
      <c r="K25" s="92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102">
        <v>0.67200000000000004</v>
      </c>
      <c r="Q25" s="91" t="s">
        <v>153</v>
      </c>
      <c r="R25" s="102" t="s">
        <v>193</v>
      </c>
      <c r="S25" s="106">
        <v>1289.6099999999999</v>
      </c>
      <c r="T25" s="101">
        <v>1</v>
      </c>
      <c r="U25" s="103">
        <f>O25*P25*S25*T25</f>
        <v>866.61792000000003</v>
      </c>
      <c r="V25" s="110"/>
    </row>
    <row r="26" spans="1:22" s="8" customFormat="1" x14ac:dyDescent="0.25">
      <c r="B26" s="110"/>
      <c r="C26" s="110"/>
      <c r="D26" s="110"/>
      <c r="E26" s="112" t="s">
        <v>194</v>
      </c>
      <c r="F26" s="91" t="s">
        <v>182</v>
      </c>
      <c r="G26" s="91" t="s">
        <v>7</v>
      </c>
      <c r="H26" s="91" t="s">
        <v>148</v>
      </c>
      <c r="I26" s="108">
        <v>2027</v>
      </c>
      <c r="J26" s="91">
        <v>110</v>
      </c>
      <c r="K26" s="92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102">
        <v>2</v>
      </c>
      <c r="Q26" s="91" t="s">
        <v>177</v>
      </c>
      <c r="R26" s="102" t="s">
        <v>195</v>
      </c>
      <c r="S26" s="102">
        <v>623.35</v>
      </c>
      <c r="T26" s="101">
        <v>1.26</v>
      </c>
      <c r="U26" s="103">
        <f t="shared" ref="U26:U33" si="1">O26*P26*S26*T26</f>
        <v>1570.8420000000001</v>
      </c>
      <c r="V26" s="110"/>
    </row>
    <row r="27" spans="1:22" s="8" customFormat="1" x14ac:dyDescent="0.25">
      <c r="B27" s="110"/>
      <c r="C27" s="110"/>
      <c r="D27" s="110"/>
      <c r="E27" s="113"/>
      <c r="F27" s="91"/>
      <c r="G27" s="91"/>
      <c r="H27" s="91"/>
      <c r="I27" s="108">
        <v>2027</v>
      </c>
      <c r="J27" s="91"/>
      <c r="K27" s="92"/>
      <c r="L27" s="92"/>
      <c r="M27" s="92"/>
      <c r="N27" s="91"/>
      <c r="O27" s="91">
        <v>1</v>
      </c>
      <c r="P27" s="102">
        <v>2</v>
      </c>
      <c r="Q27" s="91" t="s">
        <v>177</v>
      </c>
      <c r="R27" s="102" t="s">
        <v>196</v>
      </c>
      <c r="S27" s="102">
        <v>823.03</v>
      </c>
      <c r="T27" s="101">
        <v>1.26</v>
      </c>
      <c r="U27" s="103">
        <f t="shared" si="1"/>
        <v>2074.0356000000002</v>
      </c>
      <c r="V27" s="110"/>
    </row>
    <row r="28" spans="1:22" s="8" customFormat="1" ht="31.5" x14ac:dyDescent="0.25">
      <c r="B28" s="110"/>
      <c r="C28" s="110"/>
      <c r="D28" s="110"/>
      <c r="E28" s="104" t="s">
        <v>197</v>
      </c>
      <c r="F28" s="91" t="s">
        <v>182</v>
      </c>
      <c r="G28" s="91" t="s">
        <v>7</v>
      </c>
      <c r="H28" s="91" t="s">
        <v>148</v>
      </c>
      <c r="I28" s="108">
        <v>2027</v>
      </c>
      <c r="J28" s="91">
        <v>110</v>
      </c>
      <c r="K28" s="92" t="s">
        <v>7</v>
      </c>
      <c r="L28" s="92" t="s">
        <v>7</v>
      </c>
      <c r="M28" s="92" t="s">
        <v>7</v>
      </c>
      <c r="N28" s="91" t="s">
        <v>149</v>
      </c>
      <c r="O28" s="91">
        <v>1</v>
      </c>
      <c r="P28" s="102">
        <v>2</v>
      </c>
      <c r="Q28" s="91" t="s">
        <v>177</v>
      </c>
      <c r="R28" s="102" t="s">
        <v>198</v>
      </c>
      <c r="S28" s="102">
        <v>10129.51</v>
      </c>
      <c r="T28" s="101">
        <v>1.26</v>
      </c>
      <c r="U28" s="103">
        <f t="shared" si="1"/>
        <v>25526.3652</v>
      </c>
      <c r="V28" s="110"/>
    </row>
    <row r="29" spans="1:22" s="8" customFormat="1" ht="31.5" x14ac:dyDescent="0.25">
      <c r="B29" s="110"/>
      <c r="C29" s="110"/>
      <c r="D29" s="110"/>
      <c r="E29" s="104" t="s">
        <v>199</v>
      </c>
      <c r="F29" s="91" t="s">
        <v>182</v>
      </c>
      <c r="G29" s="91" t="s">
        <v>7</v>
      </c>
      <c r="H29" s="91" t="s">
        <v>148</v>
      </c>
      <c r="I29" s="108">
        <v>2027</v>
      </c>
      <c r="J29" s="91">
        <v>110</v>
      </c>
      <c r="K29" s="92" t="s">
        <v>7</v>
      </c>
      <c r="L29" s="92" t="s">
        <v>7</v>
      </c>
      <c r="M29" s="92" t="s">
        <v>7</v>
      </c>
      <c r="N29" s="91" t="s">
        <v>149</v>
      </c>
      <c r="O29" s="91">
        <v>1</v>
      </c>
      <c r="P29" s="102">
        <v>2941</v>
      </c>
      <c r="Q29" s="91" t="s">
        <v>200</v>
      </c>
      <c r="R29" s="102" t="s">
        <v>201</v>
      </c>
      <c r="S29" s="102">
        <v>3.87</v>
      </c>
      <c r="T29" s="101">
        <v>1</v>
      </c>
      <c r="U29" s="103">
        <f t="shared" si="1"/>
        <v>11381.67</v>
      </c>
      <c r="V29" s="110"/>
    </row>
    <row r="30" spans="1:22" s="8" customFormat="1" ht="31.5" x14ac:dyDescent="0.25">
      <c r="B30" s="110"/>
      <c r="C30" s="110"/>
      <c r="D30" s="110"/>
      <c r="E30" s="112" t="s">
        <v>173</v>
      </c>
      <c r="F30" s="91" t="s">
        <v>182</v>
      </c>
      <c r="G30" s="91" t="s">
        <v>7</v>
      </c>
      <c r="H30" s="91" t="s">
        <v>148</v>
      </c>
      <c r="I30" s="108">
        <v>2027</v>
      </c>
      <c r="J30" s="91">
        <v>110</v>
      </c>
      <c r="K30" s="92" t="s">
        <v>7</v>
      </c>
      <c r="L30" s="92" t="s">
        <v>7</v>
      </c>
      <c r="M30" s="92" t="s">
        <v>7</v>
      </c>
      <c r="N30" s="91" t="s">
        <v>149</v>
      </c>
      <c r="O30" s="91">
        <v>1</v>
      </c>
      <c r="P30" s="102">
        <v>19</v>
      </c>
      <c r="Q30" s="91" t="s">
        <v>174</v>
      </c>
      <c r="R30" s="102" t="s">
        <v>202</v>
      </c>
      <c r="S30" s="102">
        <v>4.79</v>
      </c>
      <c r="T30" s="101">
        <v>1.26</v>
      </c>
      <c r="U30" s="103">
        <f t="shared" si="1"/>
        <v>114.6726</v>
      </c>
      <c r="V30" s="110"/>
    </row>
    <row r="31" spans="1:22" s="8" customFormat="1" ht="31.5" x14ac:dyDescent="0.25">
      <c r="B31" s="110"/>
      <c r="C31" s="110"/>
      <c r="D31" s="110"/>
      <c r="E31" s="113"/>
      <c r="F31" s="91" t="s">
        <v>182</v>
      </c>
      <c r="G31" s="91" t="s">
        <v>7</v>
      </c>
      <c r="H31" s="91" t="s">
        <v>148</v>
      </c>
      <c r="I31" s="108">
        <v>2027</v>
      </c>
      <c r="J31" s="91">
        <v>110</v>
      </c>
      <c r="K31" s="92" t="s">
        <v>7</v>
      </c>
      <c r="L31" s="92" t="s">
        <v>7</v>
      </c>
      <c r="M31" s="92" t="s">
        <v>7</v>
      </c>
      <c r="N31" s="91" t="s">
        <v>149</v>
      </c>
      <c r="O31" s="91">
        <v>1</v>
      </c>
      <c r="P31" s="102">
        <v>50</v>
      </c>
      <c r="Q31" s="91" t="s">
        <v>174</v>
      </c>
      <c r="R31" s="102" t="s">
        <v>175</v>
      </c>
      <c r="S31" s="102">
        <v>201.98</v>
      </c>
      <c r="T31" s="101">
        <v>1.26</v>
      </c>
      <c r="U31" s="103">
        <f t="shared" si="1"/>
        <v>12724.74</v>
      </c>
      <c r="V31" s="110"/>
    </row>
    <row r="32" spans="1:22" s="8" customFormat="1" ht="31.5" x14ac:dyDescent="0.25">
      <c r="B32" s="110"/>
      <c r="C32" s="110"/>
      <c r="D32" s="110"/>
      <c r="E32" s="102" t="s">
        <v>203</v>
      </c>
      <c r="F32" s="91" t="s">
        <v>182</v>
      </c>
      <c r="G32" s="91" t="s">
        <v>7</v>
      </c>
      <c r="H32" s="91" t="s">
        <v>148</v>
      </c>
      <c r="I32" s="108">
        <v>2027</v>
      </c>
      <c r="J32" s="91">
        <v>110</v>
      </c>
      <c r="K32" s="92" t="s">
        <v>7</v>
      </c>
      <c r="L32" s="92" t="s">
        <v>7</v>
      </c>
      <c r="M32" s="92" t="s">
        <v>7</v>
      </c>
      <c r="N32" s="91" t="s">
        <v>149</v>
      </c>
      <c r="O32" s="91">
        <v>1</v>
      </c>
      <c r="P32" s="107">
        <v>0.3</v>
      </c>
      <c r="Q32" s="91" t="s">
        <v>153</v>
      </c>
      <c r="R32" s="102" t="s">
        <v>204</v>
      </c>
      <c r="S32" s="102">
        <v>291.14</v>
      </c>
      <c r="T32" s="101">
        <v>1.26</v>
      </c>
      <c r="U32" s="103">
        <f t="shared" si="1"/>
        <v>110.05092</v>
      </c>
      <c r="V32" s="110"/>
    </row>
    <row r="33" spans="2:22" s="8" customFormat="1" x14ac:dyDescent="0.25">
      <c r="B33" s="110"/>
      <c r="C33" s="110"/>
      <c r="D33" s="110"/>
      <c r="E33" s="102" t="s">
        <v>176</v>
      </c>
      <c r="F33" s="91" t="s">
        <v>182</v>
      </c>
      <c r="G33" s="91" t="s">
        <v>7</v>
      </c>
      <c r="H33" s="91" t="s">
        <v>148</v>
      </c>
      <c r="I33" s="108">
        <v>2027</v>
      </c>
      <c r="J33" s="91">
        <v>110</v>
      </c>
      <c r="K33" s="92" t="s">
        <v>7</v>
      </c>
      <c r="L33" s="92" t="s">
        <v>7</v>
      </c>
      <c r="M33" s="92" t="s">
        <v>7</v>
      </c>
      <c r="N33" s="91" t="s">
        <v>149</v>
      </c>
      <c r="O33" s="91">
        <v>1</v>
      </c>
      <c r="P33" s="107">
        <v>12</v>
      </c>
      <c r="Q33" s="91" t="s">
        <v>177</v>
      </c>
      <c r="R33" s="102" t="s">
        <v>205</v>
      </c>
      <c r="S33" s="102">
        <v>85.79</v>
      </c>
      <c r="T33" s="101">
        <v>1.26</v>
      </c>
      <c r="U33" s="103">
        <f t="shared" si="1"/>
        <v>1297.1448</v>
      </c>
      <c r="V33" s="110"/>
    </row>
    <row r="34" spans="2:22" s="8" customFormat="1" ht="47.25" x14ac:dyDescent="0.25">
      <c r="B34" s="110"/>
      <c r="C34" s="110"/>
      <c r="D34" s="110"/>
      <c r="E34" s="102" t="s">
        <v>206</v>
      </c>
      <c r="F34" s="91" t="s">
        <v>182</v>
      </c>
      <c r="G34" s="91" t="s">
        <v>7</v>
      </c>
      <c r="H34" s="91" t="s">
        <v>148</v>
      </c>
      <c r="I34" s="108">
        <v>2027</v>
      </c>
      <c r="J34" s="91">
        <v>110</v>
      </c>
      <c r="K34" s="92" t="s">
        <v>7</v>
      </c>
      <c r="L34" s="92" t="s">
        <v>7</v>
      </c>
      <c r="M34" s="92" t="s">
        <v>7</v>
      </c>
      <c r="N34" s="91" t="s">
        <v>149</v>
      </c>
      <c r="O34" s="91">
        <v>1</v>
      </c>
      <c r="P34" s="102">
        <v>1</v>
      </c>
      <c r="Q34" s="104" t="s">
        <v>178</v>
      </c>
      <c r="R34" s="102" t="s">
        <v>179</v>
      </c>
      <c r="S34" s="102">
        <v>10637.53</v>
      </c>
      <c r="T34" s="101">
        <v>1</v>
      </c>
      <c r="U34" s="103">
        <f>O34*P34*S34*T34</f>
        <v>10637.53</v>
      </c>
      <c r="V34" s="110"/>
    </row>
    <row r="35" spans="2:22" s="6" customFormat="1" ht="31.5" x14ac:dyDescent="0.25">
      <c r="B35" s="13"/>
      <c r="C35" s="16"/>
      <c r="D35" s="14"/>
      <c r="E35" s="20" t="s">
        <v>26</v>
      </c>
      <c r="F35" s="1" t="s">
        <v>7</v>
      </c>
      <c r="G35" s="1" t="s">
        <v>7</v>
      </c>
      <c r="H35" s="1" t="s">
        <v>7</v>
      </c>
      <c r="I35" s="1" t="s">
        <v>7</v>
      </c>
      <c r="J35" s="1" t="s">
        <v>7</v>
      </c>
      <c r="K35" s="1" t="s">
        <v>7</v>
      </c>
      <c r="L35" s="1" t="s">
        <v>7</v>
      </c>
      <c r="M35" s="1" t="s">
        <v>7</v>
      </c>
      <c r="N35" s="1" t="s">
        <v>7</v>
      </c>
      <c r="O35" s="1" t="s">
        <v>7</v>
      </c>
      <c r="P35" s="1" t="s">
        <v>7</v>
      </c>
      <c r="Q35" s="1" t="s">
        <v>7</v>
      </c>
      <c r="R35" s="1" t="s">
        <v>7</v>
      </c>
      <c r="S35" s="1" t="s">
        <v>7</v>
      </c>
      <c r="T35" s="21" t="s">
        <v>7</v>
      </c>
      <c r="U35" s="93">
        <f>SUM(U19:U34)</f>
        <v>86788.422817599989</v>
      </c>
      <c r="V35" s="21" t="s">
        <v>7</v>
      </c>
    </row>
    <row r="37" spans="2:22" ht="18.75" x14ac:dyDescent="0.25">
      <c r="B37" s="116" t="s">
        <v>78</v>
      </c>
      <c r="C37" s="116"/>
      <c r="D37" s="116"/>
      <c r="E37" s="116"/>
      <c r="F37" s="116"/>
      <c r="G37" s="116"/>
      <c r="H37" s="116"/>
      <c r="I37" s="116"/>
    </row>
    <row r="38" spans="2:22" x14ac:dyDescent="0.25">
      <c r="C38" s="69"/>
      <c r="D38" s="69"/>
      <c r="E38" s="69"/>
      <c r="F38" s="69"/>
      <c r="G38" s="69"/>
      <c r="H38" s="69"/>
      <c r="I38" s="69"/>
    </row>
    <row r="39" spans="2:22" x14ac:dyDescent="0.25">
      <c r="B39" s="69"/>
    </row>
    <row r="40" spans="2:22" s="57" customFormat="1" x14ac:dyDescent="0.25">
      <c r="B40" s="65" t="s">
        <v>47</v>
      </c>
      <c r="C40" s="56"/>
      <c r="D40" s="56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</row>
    <row r="41" spans="2:22" s="57" customFormat="1" x14ac:dyDescent="0.25">
      <c r="B41" s="59" t="s">
        <v>120</v>
      </c>
      <c r="C41" s="56"/>
      <c r="D41" s="56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</row>
    <row r="42" spans="2:22" s="57" customFormat="1" x14ac:dyDescent="0.25">
      <c r="B42" s="59" t="s">
        <v>105</v>
      </c>
      <c r="C42" s="56"/>
      <c r="D42" s="56"/>
      <c r="J42" s="58"/>
      <c r="K42" s="58"/>
      <c r="L42" s="58"/>
      <c r="M42" s="58"/>
      <c r="N42" s="58"/>
      <c r="O42" s="58"/>
      <c r="P42" s="58"/>
    </row>
    <row r="43" spans="2:22" s="57" customFormat="1" ht="54" customHeight="1" x14ac:dyDescent="0.25">
      <c r="B43" s="126" t="s">
        <v>44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</row>
    <row r="44" spans="2:22" s="57" customFormat="1" x14ac:dyDescent="0.25">
      <c r="B44" s="128" t="s">
        <v>119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</row>
    <row r="45" spans="2:22" s="57" customFormat="1" x14ac:dyDescent="0.25">
      <c r="B45" s="129" t="s">
        <v>121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</row>
    <row r="46" spans="2:22" s="57" customFormat="1" ht="21" customHeight="1" x14ac:dyDescent="0.25">
      <c r="B46" s="126" t="s">
        <v>144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</row>
    <row r="47" spans="2:22" s="57" customFormat="1" ht="18.75" x14ac:dyDescent="0.25">
      <c r="B47" s="59" t="s">
        <v>77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2:22" s="57" customFormat="1" x14ac:dyDescent="0.25">
      <c r="B48" s="59"/>
      <c r="C48" s="126" t="s">
        <v>70</v>
      </c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2:21" s="57" customFormat="1" x14ac:dyDescent="0.25">
      <c r="B49" s="59"/>
      <c r="C49" s="126" t="s">
        <v>71</v>
      </c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2:21" s="57" customFormat="1" x14ac:dyDescent="0.25">
      <c r="B50" s="59"/>
      <c r="C50" s="126" t="s">
        <v>72</v>
      </c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2:21" s="57" customFormat="1" x14ac:dyDescent="0.25">
      <c r="B51" s="59"/>
      <c r="C51" s="126" t="s">
        <v>73</v>
      </c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2:21" s="57" customFormat="1" x14ac:dyDescent="0.25">
      <c r="B52" s="59"/>
      <c r="C52" s="126" t="s">
        <v>74</v>
      </c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2:21" s="57" customFormat="1" x14ac:dyDescent="0.25">
      <c r="B53" s="59"/>
      <c r="C53" s="126" t="s">
        <v>75</v>
      </c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2:21" s="57" customFormat="1" x14ac:dyDescent="0.25">
      <c r="B54" s="59"/>
      <c r="C54" s="126" t="s">
        <v>76</v>
      </c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2:21" s="57" customFormat="1" x14ac:dyDescent="0.25">
      <c r="B55" s="129" t="s">
        <v>49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</row>
    <row r="56" spans="2:21" s="57" customFormat="1" ht="36" customHeight="1" x14ac:dyDescent="0.25">
      <c r="B56" s="126" t="s">
        <v>45</v>
      </c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</row>
    <row r="57" spans="2:21" s="57" customFormat="1" x14ac:dyDescent="0.25">
      <c r="B57" s="126" t="s">
        <v>46</v>
      </c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</row>
    <row r="58" spans="2:21" s="57" customFormat="1" x14ac:dyDescent="0.25">
      <c r="B58" s="126" t="s">
        <v>122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</row>
    <row r="59" spans="2:21" s="57" customFormat="1" x14ac:dyDescent="0.25">
      <c r="B59" s="126" t="s">
        <v>123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</row>
    <row r="60" spans="2:21" s="57" customFormat="1" x14ac:dyDescent="0.25">
      <c r="B60" s="64"/>
      <c r="C60" s="126" t="s">
        <v>83</v>
      </c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</row>
    <row r="61" spans="2:21" s="57" customFormat="1" x14ac:dyDescent="0.25">
      <c r="B61" s="64"/>
      <c r="C61" s="126" t="s">
        <v>82</v>
      </c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</row>
    <row r="62" spans="2:21" s="57" customFormat="1" x14ac:dyDescent="0.25">
      <c r="B62" s="64"/>
      <c r="C62" s="126" t="s">
        <v>84</v>
      </c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</row>
    <row r="63" spans="2:21" s="57" customFormat="1" x14ac:dyDescent="0.25">
      <c r="B63" s="64"/>
      <c r="C63" s="126" t="s">
        <v>85</v>
      </c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</row>
    <row r="64" spans="2:21" s="57" customFormat="1" x14ac:dyDescent="0.25">
      <c r="B64" s="64"/>
      <c r="C64" s="126" t="s">
        <v>86</v>
      </c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</row>
    <row r="65" spans="2:21" s="57" customFormat="1" x14ac:dyDescent="0.25">
      <c r="B65" s="64"/>
      <c r="C65" s="126" t="s">
        <v>87</v>
      </c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</row>
    <row r="66" spans="2:21" s="57" customFormat="1" x14ac:dyDescent="0.25">
      <c r="B66" s="64"/>
      <c r="C66" s="126" t="s">
        <v>88</v>
      </c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</row>
    <row r="67" spans="2:21" s="57" customFormat="1" x14ac:dyDescent="0.25">
      <c r="B67" s="64"/>
      <c r="C67" s="126" t="s">
        <v>93</v>
      </c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</row>
    <row r="68" spans="2:21" s="57" customFormat="1" x14ac:dyDescent="0.25">
      <c r="B68" s="64"/>
      <c r="C68" s="126" t="s">
        <v>89</v>
      </c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</row>
    <row r="69" spans="2:21" s="57" customFormat="1" x14ac:dyDescent="0.25">
      <c r="B69" s="64"/>
      <c r="C69" s="126" t="s">
        <v>90</v>
      </c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</row>
    <row r="70" spans="2:21" s="57" customFormat="1" x14ac:dyDescent="0.25">
      <c r="B70" s="64"/>
      <c r="C70" s="126" t="s">
        <v>91</v>
      </c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</row>
    <row r="71" spans="2:21" s="57" customFormat="1" x14ac:dyDescent="0.25">
      <c r="B71" s="64"/>
      <c r="C71" s="126" t="s">
        <v>92</v>
      </c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</row>
    <row r="72" spans="2:21" s="57" customFormat="1" x14ac:dyDescent="0.25">
      <c r="B72" s="127" t="s">
        <v>94</v>
      </c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</row>
    <row r="73" spans="2:21" s="57" customFormat="1" x14ac:dyDescent="0.25">
      <c r="B73" s="127" t="s">
        <v>69</v>
      </c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</row>
    <row r="74" spans="2:21" s="57" customFormat="1" x14ac:dyDescent="0.25">
      <c r="B74" s="127" t="s">
        <v>124</v>
      </c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</row>
    <row r="75" spans="2:21" s="57" customFormat="1" x14ac:dyDescent="0.25">
      <c r="B75" s="127" t="s">
        <v>125</v>
      </c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</row>
    <row r="76" spans="2:21" s="57" customFormat="1" x14ac:dyDescent="0.25">
      <c r="B76" s="127" t="s">
        <v>126</v>
      </c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</row>
    <row r="77" spans="2:21" s="57" customFormat="1" x14ac:dyDescent="0.25">
      <c r="B77" s="127" t="s">
        <v>127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</row>
    <row r="78" spans="2:21" s="60" customFormat="1" ht="35.25" customHeight="1" x14ac:dyDescent="0.25">
      <c r="B78" s="126" t="s">
        <v>128</v>
      </c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</row>
    <row r="79" spans="2:21" s="57" customFormat="1" ht="34.5" customHeight="1" x14ac:dyDescent="0.25">
      <c r="B79" s="126" t="s">
        <v>129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</row>
    <row r="80" spans="2:21" s="57" customFormat="1" x14ac:dyDescent="0.25">
      <c r="B80" s="56"/>
      <c r="C80" s="56"/>
      <c r="D80" s="56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</row>
  </sheetData>
  <mergeCells count="58">
    <mergeCell ref="C60:U60"/>
    <mergeCell ref="C61:U61"/>
    <mergeCell ref="B43:U43"/>
    <mergeCell ref="B44:U44"/>
    <mergeCell ref="B45:U45"/>
    <mergeCell ref="B46:U46"/>
    <mergeCell ref="B55:U55"/>
    <mergeCell ref="C48:T48"/>
    <mergeCell ref="C49:T49"/>
    <mergeCell ref="C50:T50"/>
    <mergeCell ref="C51:T51"/>
    <mergeCell ref="C52:T52"/>
    <mergeCell ref="C53:T53"/>
    <mergeCell ref="C54:T54"/>
    <mergeCell ref="B58:U58"/>
    <mergeCell ref="B75:U75"/>
    <mergeCell ref="B76:U76"/>
    <mergeCell ref="B77:U77"/>
    <mergeCell ref="B78:U78"/>
    <mergeCell ref="C71:U71"/>
    <mergeCell ref="B79:U79"/>
    <mergeCell ref="B56:U56"/>
    <mergeCell ref="B57:U57"/>
    <mergeCell ref="B72:U72"/>
    <mergeCell ref="B73:U73"/>
    <mergeCell ref="B74:U74"/>
    <mergeCell ref="B59:U59"/>
    <mergeCell ref="C63:U63"/>
    <mergeCell ref="C64:U64"/>
    <mergeCell ref="C65:U65"/>
    <mergeCell ref="C66:U66"/>
    <mergeCell ref="C67:U67"/>
    <mergeCell ref="C68:U68"/>
    <mergeCell ref="C69:U69"/>
    <mergeCell ref="C70:U70"/>
    <mergeCell ref="C62:U62"/>
    <mergeCell ref="V16:V17"/>
    <mergeCell ref="G16:G17"/>
    <mergeCell ref="B37:I37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D19:D34"/>
    <mergeCell ref="C19:C34"/>
    <mergeCell ref="B19:B34"/>
    <mergeCell ref="V19:V34"/>
    <mergeCell ref="E19:E21"/>
    <mergeCell ref="E26:E27"/>
    <mergeCell ref="E30:E31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7" t="s">
        <v>31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180</v>
      </c>
      <c r="D18" s="86" t="s">
        <v>207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6" t="s">
        <v>78</v>
      </c>
      <c r="C20" s="116"/>
      <c r="D20" s="116"/>
      <c r="E20" s="116"/>
      <c r="F20" s="116"/>
      <c r="G20" s="116"/>
      <c r="H20" s="116"/>
      <c r="I20" s="116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9" t="s">
        <v>130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</row>
    <row r="26" spans="2:16" s="29" customFormat="1" ht="15.75" customHeight="1" x14ac:dyDescent="0.25">
      <c r="C26" s="126" t="s">
        <v>50</v>
      </c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61"/>
    </row>
    <row r="27" spans="2:16" s="29" customFormat="1" ht="31.5" customHeight="1" x14ac:dyDescent="0.25">
      <c r="C27" s="126" t="s">
        <v>51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61"/>
    </row>
    <row r="28" spans="2:16" s="29" customFormat="1" ht="15.75" customHeight="1" x14ac:dyDescent="0.25">
      <c r="C28" s="126" t="s">
        <v>52</v>
      </c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61"/>
    </row>
    <row r="29" spans="2:16" s="29" customFormat="1" ht="15.75" customHeight="1" x14ac:dyDescent="0.25">
      <c r="C29" s="126" t="s">
        <v>53</v>
      </c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61"/>
    </row>
    <row r="30" spans="2:16" s="29" customFormat="1" x14ac:dyDescent="0.25">
      <c r="C30" s="126" t="s">
        <v>54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62"/>
    </row>
    <row r="31" spans="2:16" s="29" customFormat="1" x14ac:dyDescent="0.25">
      <c r="C31" s="126" t="s">
        <v>55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62"/>
    </row>
    <row r="32" spans="2:16" s="29" customFormat="1" x14ac:dyDescent="0.25">
      <c r="C32" s="126" t="s">
        <v>56</v>
      </c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62"/>
    </row>
    <row r="33" spans="2:21" s="29" customFormat="1" ht="15.75" customHeight="1" x14ac:dyDescent="0.25">
      <c r="C33" s="126" t="s">
        <v>57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61"/>
    </row>
    <row r="34" spans="2:21" s="29" customFormat="1" ht="15.75" customHeight="1" x14ac:dyDescent="0.25">
      <c r="C34" s="126" t="s">
        <v>58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61"/>
    </row>
    <row r="35" spans="2:21" s="29" customFormat="1" x14ac:dyDescent="0.25">
      <c r="C35" s="126" t="s">
        <v>59</v>
      </c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62"/>
    </row>
    <row r="36" spans="2:21" s="29" customFormat="1" ht="15.75" customHeight="1" x14ac:dyDescent="0.25">
      <c r="C36" s="126" t="s">
        <v>60</v>
      </c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61"/>
    </row>
    <row r="37" spans="2:21" s="29" customFormat="1" ht="60.6" customHeight="1" x14ac:dyDescent="0.25">
      <c r="C37" s="126" t="s">
        <v>61</v>
      </c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61"/>
    </row>
    <row r="38" spans="2:21" s="29" customFormat="1" ht="15.75" customHeight="1" x14ac:dyDescent="0.25">
      <c r="C38" s="126" t="s">
        <v>62</v>
      </c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61"/>
    </row>
    <row r="39" spans="2:21" s="29" customFormat="1" ht="21.75" customHeight="1" x14ac:dyDescent="0.25">
      <c r="B39" s="126" t="s">
        <v>96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</row>
    <row r="40" spans="2:21" s="29" customFormat="1" ht="55.5" customHeight="1" x14ac:dyDescent="0.25">
      <c r="B40" s="126" t="s">
        <v>108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6" t="s">
        <v>131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62"/>
      <c r="P41" s="62"/>
      <c r="Q41" s="62"/>
      <c r="R41" s="62"/>
      <c r="S41" s="62"/>
      <c r="T41" s="62"/>
      <c r="U41" s="62"/>
    </row>
    <row r="42" spans="2:21" x14ac:dyDescent="0.25">
      <c r="B42" s="126" t="s">
        <v>97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</row>
    <row r="43" spans="2:21" ht="20.25" customHeight="1" x14ac:dyDescent="0.25">
      <c r="B43" s="126" t="s">
        <v>98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</row>
    <row r="44" spans="2:21" x14ac:dyDescent="0.25">
      <c r="B44" s="126" t="s">
        <v>99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</row>
    <row r="45" spans="2:21" x14ac:dyDescent="0.25">
      <c r="B45" s="126" t="s">
        <v>63</v>
      </c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</row>
    <row r="46" spans="2:21" ht="31.5" customHeight="1" x14ac:dyDescent="0.25">
      <c r="B46" s="130" t="s">
        <v>110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</row>
    <row r="47" spans="2:21" x14ac:dyDescent="0.25">
      <c r="B47" s="126" t="s">
        <v>64</v>
      </c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</row>
    <row r="48" spans="2:21" ht="32.25" customHeight="1" x14ac:dyDescent="0.25">
      <c r="B48" s="126" t="s">
        <v>132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</row>
    <row r="49" spans="2:15" ht="36" customHeight="1" x14ac:dyDescent="0.25">
      <c r="B49" s="126" t="s">
        <v>133</v>
      </c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28" sqref="B28:R28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7" t="s">
        <v>37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4" t="s">
        <v>22</v>
      </c>
      <c r="C16" s="114" t="s">
        <v>12</v>
      </c>
      <c r="D16" s="114" t="s">
        <v>11</v>
      </c>
      <c r="E16" s="114" t="s">
        <v>140</v>
      </c>
      <c r="F16" s="114" t="s">
        <v>141</v>
      </c>
      <c r="G16" s="114" t="s">
        <v>36</v>
      </c>
      <c r="H16" s="114"/>
      <c r="I16" s="114"/>
      <c r="J16" s="114"/>
      <c r="K16" s="114"/>
      <c r="L16" s="114" t="s">
        <v>142</v>
      </c>
      <c r="M16" s="114" t="s">
        <v>103</v>
      </c>
      <c r="N16" s="133" t="s">
        <v>35</v>
      </c>
      <c r="O16" s="133" t="s">
        <v>104</v>
      </c>
      <c r="P16" s="135" t="s">
        <v>34</v>
      </c>
      <c r="Q16" s="131" t="s">
        <v>150</v>
      </c>
      <c r="R16" s="131" t="s">
        <v>162</v>
      </c>
      <c r="S16" s="131" t="s">
        <v>163</v>
      </c>
      <c r="T16" s="131" t="s">
        <v>164</v>
      </c>
      <c r="U16" s="131" t="s">
        <v>165</v>
      </c>
      <c r="V16" s="131" t="s">
        <v>166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4"/>
      <c r="C17" s="114"/>
      <c r="D17" s="114"/>
      <c r="E17" s="114"/>
      <c r="F17" s="114"/>
      <c r="G17" s="49" t="s">
        <v>39</v>
      </c>
      <c r="H17" s="49" t="s">
        <v>161</v>
      </c>
      <c r="I17" s="49" t="s">
        <v>42</v>
      </c>
      <c r="J17" s="34" t="s">
        <v>33</v>
      </c>
      <c r="K17" s="49" t="s">
        <v>143</v>
      </c>
      <c r="L17" s="114"/>
      <c r="M17" s="114"/>
      <c r="N17" s="133"/>
      <c r="O17" s="133"/>
      <c r="P17" s="135"/>
      <c r="Q17" s="132"/>
      <c r="R17" s="132"/>
      <c r="S17" s="132"/>
      <c r="T17" s="132"/>
      <c r="U17" s="132"/>
      <c r="V17" s="132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167</v>
      </c>
      <c r="T18" s="98" t="s">
        <v>168</v>
      </c>
      <c r="U18" s="98" t="s">
        <v>169</v>
      </c>
      <c r="V18" s="98" t="s">
        <v>170</v>
      </c>
    </row>
    <row r="19" spans="1:22" s="42" customFormat="1" ht="78" customHeight="1" x14ac:dyDescent="0.25">
      <c r="A19" s="43"/>
      <c r="B19" s="55" t="s">
        <v>146</v>
      </c>
      <c r="C19" s="105" t="s">
        <v>180</v>
      </c>
      <c r="D19" s="105" t="s">
        <v>207</v>
      </c>
      <c r="E19" s="41">
        <v>2027</v>
      </c>
      <c r="F19" s="41">
        <v>2027</v>
      </c>
      <c r="G19" s="97">
        <f>'20.1'!U35/1000</f>
        <v>86.788422817599994</v>
      </c>
      <c r="H19" s="97">
        <f>G19*1.2</f>
        <v>104.14610738111999</v>
      </c>
      <c r="I19" s="97">
        <f>H19</f>
        <v>104.14610738111999</v>
      </c>
      <c r="J19" s="97">
        <f>'20.2'!M19</f>
        <v>0</v>
      </c>
      <c r="K19" s="97">
        <f>I19+J19</f>
        <v>104.14610738111999</v>
      </c>
      <c r="L19" s="100">
        <v>93.427999999999997</v>
      </c>
      <c r="M19" s="97">
        <f>K19-L19</f>
        <v>10.718107381119992</v>
      </c>
      <c r="N19" s="97">
        <v>0</v>
      </c>
      <c r="O19" s="97">
        <f>H19-N19</f>
        <v>104.14610738111999</v>
      </c>
      <c r="P19" s="97">
        <f>L19</f>
        <v>93.427999999999997</v>
      </c>
      <c r="Q19" s="99">
        <v>0</v>
      </c>
      <c r="R19" s="99">
        <v>0</v>
      </c>
      <c r="S19" s="99">
        <v>0</v>
      </c>
      <c r="T19" s="99">
        <f>P19</f>
        <v>93.427999999999997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6" t="s">
        <v>79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</row>
    <row r="22" spans="1:22" s="67" customFormat="1" ht="15.75" x14ac:dyDescent="0.25">
      <c r="B22" s="137" t="s">
        <v>80</v>
      </c>
      <c r="C22" s="137"/>
      <c r="D22" s="137"/>
      <c r="E22" s="137"/>
      <c r="F22" s="137"/>
      <c r="G22" s="137"/>
      <c r="H22" s="137"/>
      <c r="I22" s="137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7" t="s">
        <v>81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9" t="s">
        <v>139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</row>
    <row r="28" spans="1:22" s="63" customFormat="1" ht="33.75" customHeight="1" x14ac:dyDescent="0.25">
      <c r="B28" s="126" t="s">
        <v>100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</row>
    <row r="29" spans="1:22" s="63" customFormat="1" ht="15.75" x14ac:dyDescent="0.25">
      <c r="B29" s="134" t="s">
        <v>136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</row>
    <row r="30" spans="1:22" s="63" customFormat="1" ht="36" customHeight="1" x14ac:dyDescent="0.25">
      <c r="B30" s="138" t="s">
        <v>118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</row>
    <row r="31" spans="1:22" s="63" customFormat="1" ht="38.25" customHeight="1" x14ac:dyDescent="0.25">
      <c r="B31" s="126" t="s">
        <v>135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</row>
    <row r="32" spans="1:22" s="63" customFormat="1" ht="19.5" customHeight="1" x14ac:dyDescent="0.25">
      <c r="B32" s="126" t="s">
        <v>65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</row>
    <row r="33" spans="2:18" s="63" customFormat="1" ht="37.9" customHeight="1" x14ac:dyDescent="0.25">
      <c r="B33" s="134" t="s">
        <v>138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2:18" s="63" customFormat="1" ht="15.75" x14ac:dyDescent="0.25">
      <c r="B34" s="134" t="s">
        <v>137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</row>
    <row r="35" spans="2:18" s="63" customFormat="1" ht="35.25" customHeight="1" x14ac:dyDescent="0.25">
      <c r="B35" s="126" t="s">
        <v>66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</row>
    <row r="36" spans="2:18" s="63" customFormat="1" ht="21" customHeight="1" x14ac:dyDescent="0.25">
      <c r="B36" s="126" t="s">
        <v>67</v>
      </c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</row>
    <row r="37" spans="2:18" s="63" customFormat="1" ht="21" customHeight="1" x14ac:dyDescent="0.25">
      <c r="B37" s="134" t="s">
        <v>117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9" t="s">
        <v>1</v>
      </c>
      <c r="C15" s="140" t="s">
        <v>112</v>
      </c>
      <c r="D15" s="140"/>
      <c r="E15" s="140"/>
      <c r="F15" s="140"/>
      <c r="G15" s="140"/>
      <c r="H15" s="72"/>
      <c r="I15" s="72"/>
      <c r="J15" s="83"/>
      <c r="K15" s="83"/>
    </row>
    <row r="16" spans="2:11" ht="31.5" x14ac:dyDescent="0.25">
      <c r="B16" s="139"/>
      <c r="C16" s="87" t="s">
        <v>154</v>
      </c>
      <c r="D16" s="87" t="s">
        <v>155</v>
      </c>
      <c r="E16" s="87" t="s">
        <v>156</v>
      </c>
      <c r="F16" s="87" t="s">
        <v>157</v>
      </c>
      <c r="G16" s="87" t="s">
        <v>158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1" t="s">
        <v>114</v>
      </c>
      <c r="C20" s="141"/>
      <c r="D20" s="141"/>
      <c r="E20" s="141"/>
      <c r="F20" s="141"/>
      <c r="G20" s="141"/>
      <c r="H20" s="141"/>
      <c r="I20" s="141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1" t="s">
        <v>115</v>
      </c>
      <c r="C21" s="141"/>
      <c r="D21" s="141"/>
      <c r="E21" s="141"/>
      <c r="F21" s="141"/>
      <c r="G21" s="141"/>
      <c r="H21" s="141"/>
      <c r="I21" s="141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6" t="s">
        <v>116</v>
      </c>
      <c r="C22" s="126"/>
      <c r="D22" s="126"/>
      <c r="E22" s="126"/>
      <c r="F22" s="126"/>
      <c r="G22" s="126"/>
      <c r="H22" s="126"/>
      <c r="I22" s="126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2024-05-22T06:47:35Z</dcterms:modified>
</cp:coreProperties>
</file>